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9155" windowHeight="7455" activeTab="0"/>
  </bookViews>
  <sheets>
    <sheet name="2013" sheetId="1" r:id="rId1"/>
  </sheets>
  <externalReferences>
    <externalReference r:id="rId4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fullCalcOnLoad="1"/>
</workbook>
</file>

<file path=xl/sharedStrings.xml><?xml version="1.0" encoding="utf-8"?>
<sst xmlns="http://schemas.openxmlformats.org/spreadsheetml/2006/main" count="65" uniqueCount="50">
  <si>
    <t>Kosten UCTE</t>
  </si>
  <si>
    <t>Gesamt</t>
  </si>
  <si>
    <t>Kosten Jahr</t>
  </si>
  <si>
    <t>Erlöse Jahr</t>
  </si>
  <si>
    <t>GESAMT</t>
  </si>
  <si>
    <t>Erlöse UCTE</t>
  </si>
  <si>
    <t>Monatskosten</t>
  </si>
  <si>
    <t>Costs UCTE</t>
  </si>
  <si>
    <t>Proceeds UCTE</t>
  </si>
  <si>
    <t>Monthly Costs</t>
  </si>
  <si>
    <t>Total</t>
  </si>
  <si>
    <t>TOTAL</t>
  </si>
  <si>
    <t>Kosten Leistungsvorhaltung pos. SekReg</t>
  </si>
  <si>
    <t xml:space="preserve">Costs pos. Secondary
Control Power </t>
  </si>
  <si>
    <t>Kosten Leistungsvorhaltung neg. SekReg</t>
  </si>
  <si>
    <t xml:space="preserve">Costs neg. Secondary
Control Power </t>
  </si>
  <si>
    <t>Kosten Leistungsvorhaltung pos. Ausfallsreserve</t>
  </si>
  <si>
    <t xml:space="preserve">Costs Backup Power </t>
  </si>
  <si>
    <t>Kosten Leistungsvorhaltung neg. TertReg</t>
  </si>
  <si>
    <t xml:space="preserve">Costs neg. Tertiary
Control Power </t>
  </si>
  <si>
    <t>Kosten Energie pos. SekReg</t>
  </si>
  <si>
    <t xml:space="preserve">Costs pos. Secondary
Control Energy </t>
  </si>
  <si>
    <t>Kosten Energie neg. SekReg</t>
  </si>
  <si>
    <t xml:space="preserve">Costs neg. Secondary
Control Energy </t>
  </si>
  <si>
    <t>Erlöse Energie neg. SekReg</t>
  </si>
  <si>
    <t xml:space="preserve">Proceeds neg. Secondary
Control Energy </t>
  </si>
  <si>
    <t>Kosten Energie pos. TertReg</t>
  </si>
  <si>
    <t xml:space="preserve">Costs pos. Tertiary
Control Energy </t>
  </si>
  <si>
    <t>Erlöse Energie neg. TertReg</t>
  </si>
  <si>
    <t xml:space="preserve">Proceeds neg. Tertiary
Control Energy </t>
  </si>
  <si>
    <t>Kosten Energie SekReg Ausfallsreserve</t>
  </si>
  <si>
    <t>Costs Backup Power Secondary Control Energy</t>
  </si>
  <si>
    <t>Kosten Energie neg. TertReg</t>
  </si>
  <si>
    <t>Costs neg. Tertiary Control Energy</t>
  </si>
  <si>
    <t>Annual Costs</t>
  </si>
  <si>
    <t>Annual Proceeds</t>
  </si>
  <si>
    <t>Erlöse einbehaltene Leistungspreise</t>
  </si>
  <si>
    <t>Proceeds Tertiary/Secondary Control Power</t>
  </si>
  <si>
    <t>Erlöse Energie pos. SekReg</t>
  </si>
  <si>
    <t xml:space="preserve">Proceeds pos. Secondary
Control Energy </t>
  </si>
  <si>
    <t>Kosten Energie pos. SekReg INC</t>
  </si>
  <si>
    <t>Kosten Energie neg. SekReg INC</t>
  </si>
  <si>
    <t>Erlöse Energie neg. SekReg INC</t>
  </si>
  <si>
    <t>Erlöse Energie pos. SekReg INC</t>
  </si>
  <si>
    <t>-</t>
  </si>
  <si>
    <t xml:space="preserve">Costs pos. Secondary Control Energy INC </t>
  </si>
  <si>
    <t>Costs neg. Secondary Control Energy INC</t>
  </si>
  <si>
    <t>Proceeds neg. Secondary Control Energy INC</t>
  </si>
  <si>
    <t>Proceeds pos. Secondary Control Energy INC</t>
  </si>
  <si>
    <t>Regelenergiekosten / Balancing Energy Costs 2013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</si>
</sst>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\ [$€-1]"/>
    <numFmt numFmtId="187" formatCode="#,##0.0000"/>
    <numFmt numFmtId="188" formatCode="_([$€]* #,##0.00_);_([$€]* \(#,##0.00\);_([$€]* &quot;-&quot;??_);_(@_)"/>
    <numFmt numFmtId="189" formatCode="_([$€]* #,##0.000_);_([$€]* \(#,##0.000\);_([$€]* &quot;-&quot;??_);_(@_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[$-407]dddd\,\ d\.\ mmmm\ yyyy"/>
    <numFmt numFmtId="194" formatCode="[$-407]mmm/\ yy;@"/>
    <numFmt numFmtId="195" formatCode="#,##0.00\ &quot;€&quot;"/>
    <numFmt numFmtId="196" formatCode="dd/mm/yyyy;@"/>
    <numFmt numFmtId="197" formatCode="[$-409]mmm\-yy;@"/>
    <numFmt numFmtId="198" formatCode="mmm/yyyy"/>
    <numFmt numFmtId="199" formatCode="mmm\ yyyy"/>
    <numFmt numFmtId="200" formatCode="&quot;€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1" tint="0.34999001026153564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0" tint="-0.149959996342659"/>
      </left>
      <right style="medium">
        <color theme="0" tint="-0.14993000030517578"/>
      </right>
      <top style="thick">
        <color theme="1" tint="0.34999001026153564"/>
      </top>
      <bottom style="medium">
        <color theme="0" tint="-0.14993000030517578"/>
      </bottom>
    </border>
    <border>
      <left style="medium">
        <color theme="0" tint="-0.14993000030517578"/>
      </left>
      <right style="thin">
        <color theme="0" tint="-0.149959996342659"/>
      </right>
      <top style="medium">
        <color theme="0" tint="-0.14993000030517578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79" fontId="4" fillId="0" borderId="0" xfId="48" applyFont="1" applyAlignment="1">
      <alignment/>
    </xf>
    <xf numFmtId="0" fontId="40" fillId="20" borderId="10" xfId="0" applyFont="1" applyFill="1" applyBorder="1" applyAlignment="1">
      <alignment horizontal="center" vertical="center"/>
    </xf>
    <xf numFmtId="194" fontId="4" fillId="33" borderId="11" xfId="54" applyNumberFormat="1" applyFont="1" applyFill="1" applyBorder="1" applyAlignment="1">
      <alignment horizontal="right"/>
      <protection/>
    </xf>
    <xf numFmtId="195" fontId="4" fillId="33" borderId="11" xfId="54" applyNumberFormat="1" applyFont="1" applyFill="1" applyBorder="1" applyAlignment="1">
      <alignment horizontal="right"/>
      <protection/>
    </xf>
    <xf numFmtId="195" fontId="4" fillId="33" borderId="12" xfId="54" applyNumberFormat="1" applyFont="1" applyFill="1" applyBorder="1" applyAlignment="1">
      <alignment horizontal="right"/>
      <protection/>
    </xf>
    <xf numFmtId="195" fontId="3" fillId="33" borderId="13" xfId="54" applyNumberFormat="1" applyFont="1" applyFill="1" applyBorder="1" applyAlignment="1">
      <alignment horizontal="right"/>
      <protection/>
    </xf>
    <xf numFmtId="3" fontId="3" fillId="33" borderId="13" xfId="54" applyNumberFormat="1" applyFont="1" applyFill="1" applyBorder="1" applyAlignment="1">
      <alignment horizontal="right"/>
      <protection/>
    </xf>
    <xf numFmtId="3" fontId="3" fillId="33" borderId="14" xfId="54" applyNumberFormat="1" applyFont="1" applyFill="1" applyBorder="1" applyAlignment="1">
      <alignment horizontal="right"/>
      <protection/>
    </xf>
    <xf numFmtId="195" fontId="3" fillId="33" borderId="15" xfId="54" applyNumberFormat="1" applyFont="1" applyFill="1" applyBorder="1" applyAlignment="1">
      <alignment horizontal="right"/>
      <protection/>
    </xf>
    <xf numFmtId="3" fontId="4" fillId="33" borderId="16" xfId="54" applyNumberFormat="1" applyFont="1" applyFill="1" applyBorder="1" applyAlignment="1">
      <alignment horizontal="right"/>
      <protection/>
    </xf>
    <xf numFmtId="3" fontId="4" fillId="33" borderId="17" xfId="54" applyNumberFormat="1" applyFont="1" applyFill="1" applyBorder="1" applyAlignment="1">
      <alignment horizontal="right"/>
      <protection/>
    </xf>
    <xf numFmtId="0" fontId="40" fillId="20" borderId="10" xfId="0" applyFont="1" applyFill="1" applyBorder="1" applyAlignment="1">
      <alignment horizontal="center" vertical="center" wrapText="1"/>
    </xf>
    <xf numFmtId="3" fontId="4" fillId="33" borderId="18" xfId="54" applyNumberFormat="1" applyFont="1" applyFill="1" applyBorder="1" applyAlignment="1">
      <alignment horizontal="right"/>
      <protection/>
    </xf>
    <xf numFmtId="3" fontId="4" fillId="33" borderId="19" xfId="54" applyNumberFormat="1" applyFont="1" applyFill="1" applyBorder="1" applyAlignment="1">
      <alignment horizontal="right"/>
      <protection/>
    </xf>
    <xf numFmtId="3" fontId="3" fillId="33" borderId="20" xfId="54" applyNumberFormat="1" applyFont="1" applyFill="1" applyBorder="1" applyAlignment="1">
      <alignment horizontal="right"/>
      <protection/>
    </xf>
    <xf numFmtId="197" fontId="4" fillId="33" borderId="11" xfId="54" applyNumberFormat="1" applyFont="1" applyFill="1" applyBorder="1" applyAlignment="1">
      <alignment horizontal="right"/>
      <protection/>
    </xf>
    <xf numFmtId="19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95" fontId="3" fillId="33" borderId="21" xfId="54" applyNumberFormat="1" applyFont="1" applyFill="1" applyBorder="1" applyAlignment="1">
      <alignment horizontal="right"/>
      <protection/>
    </xf>
    <xf numFmtId="195" fontId="3" fillId="33" borderId="22" xfId="54" applyNumberFormat="1" applyFont="1" applyFill="1" applyBorder="1" applyAlignment="1">
      <alignment horizontal="right"/>
      <protection/>
    </xf>
    <xf numFmtId="0" fontId="41" fillId="20" borderId="23" xfId="0" applyFont="1" applyFill="1" applyBorder="1" applyAlignment="1">
      <alignment horizontal="center" vertical="center"/>
    </xf>
    <xf numFmtId="0" fontId="41" fillId="20" borderId="24" xfId="0" applyFont="1" applyFill="1" applyBorder="1" applyAlignment="1">
      <alignment horizontal="center" vertical="center"/>
    </xf>
    <xf numFmtId="0" fontId="41" fillId="20" borderId="25" xfId="0" applyFont="1" applyFill="1" applyBorder="1" applyAlignment="1">
      <alignment horizontal="center" vertical="center"/>
    </xf>
    <xf numFmtId="0" fontId="41" fillId="20" borderId="26" xfId="0" applyFont="1" applyFill="1" applyBorder="1" applyAlignment="1">
      <alignment horizontal="center" vertical="center"/>
    </xf>
    <xf numFmtId="0" fontId="42" fillId="20" borderId="27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SMOSRV01\Bereich_APCS\Organisation_Clearing\CLEARING\Clearing%20technisch\DB-Abrechnung\2006\200609\Abrechnung-v2_2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1">
        <row r="5">
          <cell r="G5">
            <v>821160.599999991</v>
          </cell>
        </row>
        <row r="6">
          <cell r="F6">
            <v>10963.05833333332</v>
          </cell>
          <cell r="G6">
            <v>308522.9616666656</v>
          </cell>
        </row>
        <row r="7">
          <cell r="F7">
            <v>522844.000000005</v>
          </cell>
          <cell r="G7">
            <v>1441528.28571427</v>
          </cell>
        </row>
        <row r="8">
          <cell r="F8">
            <v>0</v>
          </cell>
          <cell r="G8">
            <v>275089.069999869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B4"/>
    </sheetView>
  </sheetViews>
  <sheetFormatPr defaultColWidth="11.421875" defaultRowHeight="12.75"/>
  <cols>
    <col min="1" max="1" width="11.7109375" style="2" customWidth="1"/>
    <col min="2" max="2" width="15.28125" style="2" customWidth="1"/>
    <col min="3" max="3" width="20.140625" style="2" customWidth="1"/>
    <col min="4" max="5" width="18.8515625" style="2" customWidth="1"/>
    <col min="6" max="6" width="19.7109375" style="2" customWidth="1"/>
    <col min="7" max="7" width="19.421875" style="2" customWidth="1"/>
    <col min="8" max="8" width="20.28125" style="2" bestFit="1" customWidth="1"/>
    <col min="9" max="9" width="20.28125" style="2" customWidth="1"/>
    <col min="10" max="10" width="19.421875" style="2" customWidth="1"/>
    <col min="11" max="12" width="19.57421875" style="2" customWidth="1"/>
    <col min="13" max="13" width="16.7109375" style="3" customWidth="1"/>
    <col min="14" max="14" width="17.140625" style="3" customWidth="1"/>
    <col min="15" max="15" width="18.8515625" style="2" customWidth="1"/>
    <col min="16" max="16" width="15.8515625" style="2" bestFit="1" customWidth="1"/>
    <col min="17" max="17" width="14.140625" style="2" bestFit="1" customWidth="1"/>
    <col min="18" max="18" width="18.00390625" style="2" customWidth="1"/>
    <col min="19" max="19" width="17.28125" style="2" customWidth="1"/>
    <col min="20" max="20" width="16.8515625" style="2" customWidth="1"/>
    <col min="21" max="21" width="17.28125" style="2" customWidth="1"/>
    <col min="22" max="22" width="17.140625" style="2" bestFit="1" customWidth="1"/>
    <col min="23" max="16384" width="11.421875" style="2" customWidth="1"/>
  </cols>
  <sheetData>
    <row r="1" spans="1:22" ht="31.5" customHeight="1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3:14" ht="12.75">
      <c r="M2" s="2"/>
      <c r="N2" s="2"/>
    </row>
    <row r="3" spans="1:22" s="1" customFormat="1" ht="48.75" customHeight="1">
      <c r="A3" s="24">
        <v>2013</v>
      </c>
      <c r="B3" s="25"/>
      <c r="C3" s="15" t="s">
        <v>12</v>
      </c>
      <c r="D3" s="15" t="s">
        <v>14</v>
      </c>
      <c r="E3" s="15" t="s">
        <v>30</v>
      </c>
      <c r="F3" s="15" t="s">
        <v>20</v>
      </c>
      <c r="G3" s="15" t="s">
        <v>22</v>
      </c>
      <c r="H3" s="15" t="s">
        <v>24</v>
      </c>
      <c r="I3" s="15" t="s">
        <v>38</v>
      </c>
      <c r="J3" s="15" t="s">
        <v>16</v>
      </c>
      <c r="K3" s="15" t="s">
        <v>18</v>
      </c>
      <c r="L3" s="15" t="s">
        <v>36</v>
      </c>
      <c r="M3" s="15" t="s">
        <v>26</v>
      </c>
      <c r="N3" s="15" t="s">
        <v>32</v>
      </c>
      <c r="O3" s="15" t="s">
        <v>28</v>
      </c>
      <c r="P3" s="5" t="s">
        <v>0</v>
      </c>
      <c r="Q3" s="5" t="s">
        <v>5</v>
      </c>
      <c r="R3" s="15" t="s">
        <v>40</v>
      </c>
      <c r="S3" s="15" t="s">
        <v>41</v>
      </c>
      <c r="T3" s="15" t="s">
        <v>42</v>
      </c>
      <c r="U3" s="15" t="s">
        <v>43</v>
      </c>
      <c r="V3" s="5" t="s">
        <v>6</v>
      </c>
    </row>
    <row r="4" spans="1:22" s="1" customFormat="1" ht="48.75" customHeight="1">
      <c r="A4" s="26"/>
      <c r="B4" s="27"/>
      <c r="C4" s="15" t="s">
        <v>13</v>
      </c>
      <c r="D4" s="15" t="s">
        <v>15</v>
      </c>
      <c r="E4" s="15" t="s">
        <v>31</v>
      </c>
      <c r="F4" s="15" t="s">
        <v>21</v>
      </c>
      <c r="G4" s="15" t="s">
        <v>23</v>
      </c>
      <c r="H4" s="15" t="s">
        <v>25</v>
      </c>
      <c r="I4" s="15" t="s">
        <v>39</v>
      </c>
      <c r="J4" s="15" t="s">
        <v>17</v>
      </c>
      <c r="K4" s="15" t="s">
        <v>19</v>
      </c>
      <c r="L4" s="15" t="s">
        <v>37</v>
      </c>
      <c r="M4" s="15" t="s">
        <v>27</v>
      </c>
      <c r="N4" s="15" t="s">
        <v>33</v>
      </c>
      <c r="O4" s="15" t="s">
        <v>29</v>
      </c>
      <c r="P4" s="5" t="s">
        <v>7</v>
      </c>
      <c r="Q4" s="5" t="s">
        <v>8</v>
      </c>
      <c r="R4" s="15" t="s">
        <v>45</v>
      </c>
      <c r="S4" s="15" t="s">
        <v>46</v>
      </c>
      <c r="T4" s="15" t="s">
        <v>47</v>
      </c>
      <c r="U4" s="15" t="s">
        <v>48</v>
      </c>
      <c r="V4" s="5" t="s">
        <v>9</v>
      </c>
    </row>
    <row r="5" spans="1:23" ht="15" customHeight="1">
      <c r="A5" s="6">
        <v>41275</v>
      </c>
      <c r="B5" s="19">
        <v>41275</v>
      </c>
      <c r="C5" s="7">
        <v>411367.44</v>
      </c>
      <c r="D5" s="7">
        <v>587844.71</v>
      </c>
      <c r="E5" s="7">
        <v>837.05</v>
      </c>
      <c r="F5" s="7">
        <v>498934.13</v>
      </c>
      <c r="G5" s="7">
        <v>195691.74</v>
      </c>
      <c r="H5" s="7">
        <v>0</v>
      </c>
      <c r="I5" s="7">
        <v>0</v>
      </c>
      <c r="J5" s="7">
        <v>332278.28</v>
      </c>
      <c r="K5" s="7">
        <v>704321.68</v>
      </c>
      <c r="L5" s="7">
        <v>1018.68</v>
      </c>
      <c r="M5" s="7">
        <v>89059.61</v>
      </c>
      <c r="N5" s="7">
        <v>12478.57</v>
      </c>
      <c r="O5" s="7">
        <v>479.33</v>
      </c>
      <c r="P5" s="7">
        <v>568510.59</v>
      </c>
      <c r="Q5" s="7">
        <v>0</v>
      </c>
      <c r="R5" s="7" t="s">
        <v>44</v>
      </c>
      <c r="S5" s="7" t="s">
        <v>44</v>
      </c>
      <c r="T5" s="7" t="s">
        <v>44</v>
      </c>
      <c r="U5" s="7" t="s">
        <v>44</v>
      </c>
      <c r="V5" s="7">
        <f>C5+D5+E5+F5+G5-H5-I5+J5+K5-L5+M5+N5-O5+P5-Q5</f>
        <v>3399825.7899999996</v>
      </c>
      <c r="W5" s="21"/>
    </row>
    <row r="6" spans="1:22" ht="15" customHeight="1">
      <c r="A6" s="6">
        <v>41306</v>
      </c>
      <c r="B6" s="19">
        <v>41306</v>
      </c>
      <c r="C6" s="7">
        <v>317570.48</v>
      </c>
      <c r="D6" s="7">
        <v>448697.3</v>
      </c>
      <c r="E6" s="7">
        <v>0</v>
      </c>
      <c r="F6" s="7">
        <v>330239.8</v>
      </c>
      <c r="G6" s="7">
        <v>135275</v>
      </c>
      <c r="H6" s="7">
        <v>8.5</v>
      </c>
      <c r="I6" s="7">
        <v>0</v>
      </c>
      <c r="J6" s="7">
        <v>241662.12</v>
      </c>
      <c r="K6" s="7">
        <v>466036.36</v>
      </c>
      <c r="L6" s="7">
        <v>442.39</v>
      </c>
      <c r="M6" s="7">
        <v>57441.06</v>
      </c>
      <c r="N6" s="7">
        <v>17918.97</v>
      </c>
      <c r="O6" s="7">
        <v>340.52</v>
      </c>
      <c r="P6" s="7">
        <v>783527.08</v>
      </c>
      <c r="Q6" s="7">
        <v>0</v>
      </c>
      <c r="R6" s="7" t="s">
        <v>44</v>
      </c>
      <c r="S6" s="7" t="s">
        <v>44</v>
      </c>
      <c r="T6" s="7" t="s">
        <v>44</v>
      </c>
      <c r="U6" s="7" t="s">
        <v>44</v>
      </c>
      <c r="V6" s="7">
        <f>C6+D6+E6+F6+G6-H6-I6+J6+K6-L6+M6+N6-O6+P6-Q6</f>
        <v>2797576.7600000002</v>
      </c>
    </row>
    <row r="7" spans="1:22" ht="15" customHeight="1">
      <c r="A7" s="6">
        <v>41334</v>
      </c>
      <c r="B7" s="19">
        <v>41334</v>
      </c>
      <c r="C7" s="7">
        <v>360182.36</v>
      </c>
      <c r="D7" s="7">
        <v>458651.45</v>
      </c>
      <c r="E7" s="7">
        <v>266.11</v>
      </c>
      <c r="F7" s="7">
        <v>374001.05</v>
      </c>
      <c r="G7" s="7">
        <v>309813.81</v>
      </c>
      <c r="H7" s="7">
        <v>22.15</v>
      </c>
      <c r="I7" s="7">
        <v>0</v>
      </c>
      <c r="J7" s="7">
        <v>184992.94</v>
      </c>
      <c r="K7" s="7">
        <v>441039.09</v>
      </c>
      <c r="L7" s="7">
        <v>195.05</v>
      </c>
      <c r="M7" s="7">
        <v>105608.24</v>
      </c>
      <c r="N7" s="7">
        <v>157752.49</v>
      </c>
      <c r="O7" s="7">
        <v>826.85</v>
      </c>
      <c r="P7" s="7">
        <v>572494.41</v>
      </c>
      <c r="Q7" s="7">
        <v>29364.37</v>
      </c>
      <c r="R7" s="7" t="s">
        <v>44</v>
      </c>
      <c r="S7" s="7" t="s">
        <v>44</v>
      </c>
      <c r="T7" s="7" t="s">
        <v>44</v>
      </c>
      <c r="U7" s="7" t="s">
        <v>44</v>
      </c>
      <c r="V7" s="7">
        <f>C7+D7+E7+F7+G7-H7-I7+J7+K7-L7+M7+N7-O7+P7-Q7</f>
        <v>2934393.5300000007</v>
      </c>
    </row>
    <row r="8" spans="1:22" ht="15" customHeight="1">
      <c r="A8" s="6">
        <v>41365</v>
      </c>
      <c r="B8" s="19">
        <v>41365</v>
      </c>
      <c r="C8" s="7">
        <v>387582.62</v>
      </c>
      <c r="D8" s="7">
        <v>505008.11</v>
      </c>
      <c r="E8" s="7">
        <v>0</v>
      </c>
      <c r="F8" s="7">
        <v>433318.32</v>
      </c>
      <c r="G8" s="7">
        <v>265001.65</v>
      </c>
      <c r="H8" s="7">
        <v>59.34</v>
      </c>
      <c r="I8" s="7">
        <v>0</v>
      </c>
      <c r="J8" s="7">
        <v>105208.58</v>
      </c>
      <c r="K8" s="7">
        <v>450482</v>
      </c>
      <c r="L8" s="7">
        <v>490.88</v>
      </c>
      <c r="M8" s="7">
        <v>66689</v>
      </c>
      <c r="N8" s="7">
        <v>80295.29</v>
      </c>
      <c r="O8" s="7">
        <v>0</v>
      </c>
      <c r="P8" s="7">
        <v>327405.12</v>
      </c>
      <c r="Q8" s="7">
        <v>0</v>
      </c>
      <c r="R8" s="7" t="s">
        <v>44</v>
      </c>
      <c r="S8" s="7" t="s">
        <v>44</v>
      </c>
      <c r="T8" s="7" t="s">
        <v>44</v>
      </c>
      <c r="U8" s="7" t="s">
        <v>44</v>
      </c>
      <c r="V8" s="7">
        <f>C8+D8+E8+F8+G8-H8-I8+J8+K8-L8+M8+N8-O8+P8-Q8</f>
        <v>2620440.4700000007</v>
      </c>
    </row>
    <row r="9" spans="1:22" ht="15" customHeight="1">
      <c r="A9" s="6">
        <v>41395</v>
      </c>
      <c r="B9" s="19">
        <v>41395</v>
      </c>
      <c r="C9" s="7">
        <v>404703.02</v>
      </c>
      <c r="D9" s="7">
        <v>498359.93</v>
      </c>
      <c r="E9" s="7">
        <v>0</v>
      </c>
      <c r="F9" s="7">
        <v>732762.62</v>
      </c>
      <c r="G9" s="7">
        <v>293365.3</v>
      </c>
      <c r="H9" s="7">
        <v>5705.18</v>
      </c>
      <c r="I9" s="7">
        <v>0</v>
      </c>
      <c r="J9" s="7">
        <v>169338.58</v>
      </c>
      <c r="K9" s="7">
        <v>431419.64</v>
      </c>
      <c r="L9" s="7">
        <v>2599.93</v>
      </c>
      <c r="M9" s="7">
        <v>160616.69</v>
      </c>
      <c r="N9" s="7">
        <v>137233.79</v>
      </c>
      <c r="O9" s="7">
        <v>0</v>
      </c>
      <c r="P9" s="7">
        <v>75793.06</v>
      </c>
      <c r="Q9" s="7">
        <v>14090.89</v>
      </c>
      <c r="R9" s="7">
        <v>45060.31</v>
      </c>
      <c r="S9" s="7">
        <v>5989.07</v>
      </c>
      <c r="T9" s="7">
        <v>7061.08</v>
      </c>
      <c r="U9" s="7">
        <v>4.26</v>
      </c>
      <c r="V9" s="7">
        <f>C9+D9+E9+F9+G9-H9-I9+J9+K9-L9+M9+N9-O9+P9-Q9+R9+S9-T9-U9</f>
        <v>2925180.67</v>
      </c>
    </row>
    <row r="10" spans="1:22" ht="15" customHeight="1">
      <c r="A10" s="6">
        <v>41426</v>
      </c>
      <c r="B10" s="19">
        <v>41426</v>
      </c>
      <c r="C10" s="7">
        <v>463924.06</v>
      </c>
      <c r="D10" s="7">
        <v>434522.92</v>
      </c>
      <c r="E10" s="7">
        <v>0</v>
      </c>
      <c r="F10" s="7">
        <v>589354.7</v>
      </c>
      <c r="G10" s="7">
        <v>479953.42</v>
      </c>
      <c r="H10" s="7">
        <v>0</v>
      </c>
      <c r="I10" s="7">
        <v>0</v>
      </c>
      <c r="J10" s="7">
        <v>219563.6</v>
      </c>
      <c r="K10" s="7">
        <v>398153.24</v>
      </c>
      <c r="L10" s="7">
        <v>13894.96</v>
      </c>
      <c r="M10" s="7">
        <v>320014.4</v>
      </c>
      <c r="N10" s="7">
        <v>83915.83</v>
      </c>
      <c r="O10" s="7">
        <v>0</v>
      </c>
      <c r="P10" s="7">
        <v>79012.15</v>
      </c>
      <c r="Q10" s="7">
        <v>11547.04</v>
      </c>
      <c r="R10" s="7">
        <v>105642.87</v>
      </c>
      <c r="S10" s="7">
        <v>29361.37</v>
      </c>
      <c r="T10" s="7">
        <v>6838.99</v>
      </c>
      <c r="U10" s="7">
        <v>25.97</v>
      </c>
      <c r="V10" s="7">
        <f aca="true" t="shared" si="0" ref="V10:V16">C10+D10+E10+F10+G10-H10-I10+J10+K10-L10+M10+N10-O10+P10-Q10+R10+S10-T10-U10</f>
        <v>3171111.599999999</v>
      </c>
    </row>
    <row r="11" spans="1:22" ht="15" customHeight="1">
      <c r="A11" s="6">
        <v>41456</v>
      </c>
      <c r="B11" s="19">
        <v>41456</v>
      </c>
      <c r="C11" s="7">
        <v>484909.66</v>
      </c>
      <c r="D11" s="7">
        <v>384407.63</v>
      </c>
      <c r="E11" s="7">
        <v>0</v>
      </c>
      <c r="F11" s="7">
        <v>905227.19</v>
      </c>
      <c r="G11" s="7">
        <v>158897.6</v>
      </c>
      <c r="H11" s="7">
        <v>0</v>
      </c>
      <c r="I11" s="7">
        <v>0</v>
      </c>
      <c r="J11" s="7">
        <v>290139.18</v>
      </c>
      <c r="K11" s="7">
        <v>412228.68</v>
      </c>
      <c r="L11" s="7">
        <v>5024.19</v>
      </c>
      <c r="M11" s="7">
        <v>61870.34</v>
      </c>
      <c r="N11" s="7">
        <v>104041.25</v>
      </c>
      <c r="O11" s="7">
        <v>0</v>
      </c>
      <c r="P11" s="7">
        <v>320959.54</v>
      </c>
      <c r="Q11" s="7">
        <v>0</v>
      </c>
      <c r="R11" s="7">
        <v>133582.45</v>
      </c>
      <c r="S11" s="7">
        <v>4403.47</v>
      </c>
      <c r="T11" s="7">
        <v>8933.31</v>
      </c>
      <c r="U11" s="7">
        <v>1.48</v>
      </c>
      <c r="V11" s="7">
        <f t="shared" si="0"/>
        <v>3246708.0100000007</v>
      </c>
    </row>
    <row r="12" spans="1:22" ht="15" customHeight="1">
      <c r="A12" s="6">
        <v>41487</v>
      </c>
      <c r="B12" s="19">
        <v>41487</v>
      </c>
      <c r="C12" s="7">
        <v>442978.14</v>
      </c>
      <c r="D12" s="7">
        <v>474835.94</v>
      </c>
      <c r="E12" s="7">
        <v>0</v>
      </c>
      <c r="F12" s="7">
        <v>546036.34</v>
      </c>
      <c r="G12" s="7">
        <v>375645.25</v>
      </c>
      <c r="H12" s="7">
        <v>0</v>
      </c>
      <c r="I12" s="7">
        <v>0</v>
      </c>
      <c r="J12" s="7">
        <v>398054.56</v>
      </c>
      <c r="K12" s="7">
        <v>404389.68</v>
      </c>
      <c r="L12" s="7">
        <v>1319.11</v>
      </c>
      <c r="M12" s="7">
        <v>242468.93</v>
      </c>
      <c r="N12" s="7">
        <v>142173.76</v>
      </c>
      <c r="O12" s="7">
        <v>0</v>
      </c>
      <c r="P12" s="7">
        <v>347679.14</v>
      </c>
      <c r="Q12" s="7">
        <v>0</v>
      </c>
      <c r="R12" s="7">
        <v>152271.07</v>
      </c>
      <c r="S12" s="7">
        <v>9597.27</v>
      </c>
      <c r="T12" s="7">
        <v>5374.11</v>
      </c>
      <c r="U12" s="7">
        <v>0.92</v>
      </c>
      <c r="V12" s="7">
        <f t="shared" si="0"/>
        <v>3529435.9400000004</v>
      </c>
    </row>
    <row r="13" spans="1:22" ht="15" customHeight="1">
      <c r="A13" s="6">
        <v>41518</v>
      </c>
      <c r="B13" s="19">
        <v>41518</v>
      </c>
      <c r="C13" s="7">
        <v>521690.93</v>
      </c>
      <c r="D13" s="7">
        <v>553514.15</v>
      </c>
      <c r="E13" s="7">
        <v>70.24</v>
      </c>
      <c r="F13" s="7">
        <v>840435.09</v>
      </c>
      <c r="G13" s="7">
        <v>249918.34</v>
      </c>
      <c r="H13" s="7">
        <v>0</v>
      </c>
      <c r="I13" s="7">
        <v>0</v>
      </c>
      <c r="J13" s="7">
        <v>348413.24</v>
      </c>
      <c r="K13" s="7">
        <v>772716.6</v>
      </c>
      <c r="L13" s="7">
        <v>360.75</v>
      </c>
      <c r="M13" s="7">
        <v>779632.85</v>
      </c>
      <c r="N13" s="7">
        <v>70830.49</v>
      </c>
      <c r="O13" s="7">
        <v>0</v>
      </c>
      <c r="P13" s="7">
        <v>317065.18</v>
      </c>
      <c r="Q13" s="7">
        <v>0</v>
      </c>
      <c r="R13" s="7">
        <v>102695.01</v>
      </c>
      <c r="S13" s="7">
        <v>23352.41</v>
      </c>
      <c r="T13" s="7">
        <v>12728.94</v>
      </c>
      <c r="U13" s="7">
        <v>15.76</v>
      </c>
      <c r="V13" s="7">
        <f t="shared" si="0"/>
        <v>4567229.08</v>
      </c>
    </row>
    <row r="14" spans="1:22" ht="15" customHeight="1">
      <c r="A14" s="6">
        <v>41548</v>
      </c>
      <c r="B14" s="19">
        <v>41548</v>
      </c>
      <c r="C14" s="7">
        <v>787120.79</v>
      </c>
      <c r="D14" s="7">
        <v>1008286.48</v>
      </c>
      <c r="E14" s="7">
        <v>0</v>
      </c>
      <c r="F14" s="7">
        <v>738234.53</v>
      </c>
      <c r="G14" s="7">
        <v>426396.75</v>
      </c>
      <c r="H14" s="7">
        <v>0</v>
      </c>
      <c r="I14" s="7">
        <v>0</v>
      </c>
      <c r="J14" s="7">
        <v>309360.72</v>
      </c>
      <c r="K14" s="7">
        <v>2075386.4</v>
      </c>
      <c r="L14" s="7">
        <v>1153.57</v>
      </c>
      <c r="M14" s="7">
        <v>153729.31</v>
      </c>
      <c r="N14" s="7">
        <v>210411.77</v>
      </c>
      <c r="O14" s="7">
        <v>0</v>
      </c>
      <c r="P14" s="7">
        <v>517839.47</v>
      </c>
      <c r="Q14" s="7">
        <v>0</v>
      </c>
      <c r="R14" s="7">
        <v>146473.68</v>
      </c>
      <c r="S14" s="7">
        <v>10728.3</v>
      </c>
      <c r="T14" s="7">
        <v>5399.72</v>
      </c>
      <c r="U14" s="7">
        <v>5.81</v>
      </c>
      <c r="V14" s="7">
        <f t="shared" si="0"/>
        <v>6377409.099999999</v>
      </c>
    </row>
    <row r="15" spans="1:22" ht="15" customHeight="1">
      <c r="A15" s="6">
        <v>41579</v>
      </c>
      <c r="B15" s="19">
        <v>41579</v>
      </c>
      <c r="C15" s="7">
        <v>845404.03</v>
      </c>
      <c r="D15" s="7">
        <v>1118327.23</v>
      </c>
      <c r="E15" s="7">
        <v>14018.46</v>
      </c>
      <c r="F15" s="7">
        <v>480093.53</v>
      </c>
      <c r="G15" s="7">
        <v>1051638.26</v>
      </c>
      <c r="H15" s="7">
        <v>0</v>
      </c>
      <c r="I15" s="7">
        <v>0</v>
      </c>
      <c r="J15" s="7">
        <v>266108.83</v>
      </c>
      <c r="K15" s="7">
        <v>2318604.68</v>
      </c>
      <c r="L15" s="7">
        <v>112.88</v>
      </c>
      <c r="M15" s="7">
        <v>424239.02</v>
      </c>
      <c r="N15" s="7">
        <v>112274.15</v>
      </c>
      <c r="O15" s="7">
        <v>0</v>
      </c>
      <c r="P15" s="7">
        <v>672640.88</v>
      </c>
      <c r="Q15" s="7">
        <v>0</v>
      </c>
      <c r="R15" s="7">
        <v>72973.65</v>
      </c>
      <c r="S15" s="7">
        <v>73762.47</v>
      </c>
      <c r="T15" s="7">
        <v>4151.88</v>
      </c>
      <c r="U15" s="7">
        <v>175.92</v>
      </c>
      <c r="V15" s="7">
        <f t="shared" si="0"/>
        <v>7445644.510000001</v>
      </c>
    </row>
    <row r="16" spans="1:22" ht="15" customHeight="1" thickBot="1">
      <c r="A16" s="6">
        <v>41609</v>
      </c>
      <c r="B16" s="19">
        <v>41609</v>
      </c>
      <c r="C16" s="8">
        <v>728323.2</v>
      </c>
      <c r="D16" s="8">
        <v>1227376.13</v>
      </c>
      <c r="E16" s="8">
        <v>0</v>
      </c>
      <c r="F16" s="8">
        <v>1149343.56</v>
      </c>
      <c r="G16" s="8">
        <v>951710.02</v>
      </c>
      <c r="H16" s="8">
        <v>0</v>
      </c>
      <c r="I16" s="8">
        <v>0</v>
      </c>
      <c r="J16" s="8">
        <v>278135.04</v>
      </c>
      <c r="K16" s="8">
        <v>2086920.32</v>
      </c>
      <c r="L16" s="8">
        <v>607.79</v>
      </c>
      <c r="M16" s="8">
        <v>149204.98</v>
      </c>
      <c r="N16" s="8">
        <v>384432.3</v>
      </c>
      <c r="O16" s="8">
        <v>0</v>
      </c>
      <c r="P16" s="8">
        <v>299247.17</v>
      </c>
      <c r="Q16" s="8">
        <v>0</v>
      </c>
      <c r="R16" s="8">
        <v>120335.85</v>
      </c>
      <c r="S16" s="8">
        <v>36925.91</v>
      </c>
      <c r="T16" s="8">
        <v>2883.67</v>
      </c>
      <c r="U16" s="8">
        <v>92.88</v>
      </c>
      <c r="V16" s="7">
        <f t="shared" si="0"/>
        <v>7408370.14</v>
      </c>
    </row>
    <row r="17" spans="1:22" s="1" customFormat="1" ht="15" customHeight="1" thickTop="1">
      <c r="A17" s="10" t="s">
        <v>1</v>
      </c>
      <c r="B17" s="10" t="s">
        <v>10</v>
      </c>
      <c r="C17" s="9">
        <f aca="true" t="shared" si="1" ref="C17:U17">SUM(C5:C16)</f>
        <v>6155756.73</v>
      </c>
      <c r="D17" s="9">
        <f t="shared" si="1"/>
        <v>7699831.9799999995</v>
      </c>
      <c r="E17" s="9">
        <f t="shared" si="1"/>
        <v>15191.859999999999</v>
      </c>
      <c r="F17" s="9">
        <f t="shared" si="1"/>
        <v>7617980.860000001</v>
      </c>
      <c r="G17" s="9">
        <f t="shared" si="1"/>
        <v>4893307.140000001</v>
      </c>
      <c r="H17" s="9">
        <f t="shared" si="1"/>
        <v>5795.17</v>
      </c>
      <c r="I17" s="9">
        <f t="shared" si="1"/>
        <v>0</v>
      </c>
      <c r="J17" s="9">
        <f t="shared" si="1"/>
        <v>3143255.67</v>
      </c>
      <c r="K17" s="9">
        <f t="shared" si="1"/>
        <v>10961698.37</v>
      </c>
      <c r="L17" s="9">
        <f t="shared" si="1"/>
        <v>27220.18</v>
      </c>
      <c r="M17" s="9">
        <f t="shared" si="1"/>
        <v>2610574.43</v>
      </c>
      <c r="N17" s="9">
        <f t="shared" si="1"/>
        <v>1513758.66</v>
      </c>
      <c r="O17" s="9">
        <f t="shared" si="1"/>
        <v>1646.6999999999998</v>
      </c>
      <c r="P17" s="9">
        <f t="shared" si="1"/>
        <v>4882173.79</v>
      </c>
      <c r="Q17" s="9">
        <f t="shared" si="1"/>
        <v>55002.299999999996</v>
      </c>
      <c r="R17" s="9">
        <f>SUM(R5:R16)</f>
        <v>879034.8899999999</v>
      </c>
      <c r="S17" s="9">
        <f>SUM(S5:S16)</f>
        <v>194120.27000000002</v>
      </c>
      <c r="T17" s="9">
        <f>SUM(T5:T16)</f>
        <v>53371.7</v>
      </c>
      <c r="U17" s="9">
        <f t="shared" si="1"/>
        <v>323</v>
      </c>
      <c r="V17" s="9">
        <f>SUM(V5:V16)</f>
        <v>50423325.6</v>
      </c>
    </row>
    <row r="18" spans="3:12" ht="12.7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5" ht="13.5" thickBot="1">
      <c r="C19" s="3"/>
      <c r="D19" s="3"/>
      <c r="E19" s="3"/>
    </row>
    <row r="20" spans="1:5" ht="12.75">
      <c r="A20" s="13" t="s">
        <v>2</v>
      </c>
      <c r="B20" s="16" t="s">
        <v>34</v>
      </c>
      <c r="C20" s="22">
        <f>C17+D17+E17+F17+G17+J17+K17+M17+N17+P17+R17+S17</f>
        <v>50566684.65</v>
      </c>
      <c r="D20" s="3"/>
      <c r="E20" s="3"/>
    </row>
    <row r="21" spans="1:5" ht="13.5" thickBot="1">
      <c r="A21" s="14" t="s">
        <v>3</v>
      </c>
      <c r="B21" s="17" t="s">
        <v>35</v>
      </c>
      <c r="C21" s="23">
        <f>H17+I17+L17+O17+Q17+T17+U17</f>
        <v>143359.05</v>
      </c>
      <c r="D21" s="3"/>
      <c r="E21" s="3"/>
    </row>
    <row r="22" spans="1:7" ht="14.25" thickBot="1" thickTop="1">
      <c r="A22" s="11" t="s">
        <v>4</v>
      </c>
      <c r="B22" s="18" t="s">
        <v>11</v>
      </c>
      <c r="C22" s="12">
        <f>C20-C21</f>
        <v>50423325.6</v>
      </c>
      <c r="D22" s="4"/>
      <c r="E22" s="4"/>
      <c r="F22" s="20"/>
      <c r="G22" s="20"/>
    </row>
    <row r="23" ht="12.75">
      <c r="C23" s="3"/>
    </row>
  </sheetData>
  <sheetProtection/>
  <mergeCells count="2">
    <mergeCell ref="A3:B4"/>
    <mergeCell ref="A1:V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thallers</cp:lastModifiedBy>
  <cp:lastPrinted>2006-12-19T14:43:10Z</cp:lastPrinted>
  <dcterms:created xsi:type="dcterms:W3CDTF">1996-10-17T05:27:31Z</dcterms:created>
  <dcterms:modified xsi:type="dcterms:W3CDTF">2015-11-25T14:42:24Z</dcterms:modified>
  <cp:category/>
  <cp:version/>
  <cp:contentType/>
  <cp:contentStatus/>
</cp:coreProperties>
</file>