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AUSGLEICHSMARKT\Statistiken für APCS HP\Regelenergiekosten\"/>
    </mc:Choice>
  </mc:AlternateContent>
  <bookViews>
    <workbookView xWindow="270" yWindow="45" windowWidth="19155" windowHeight="7455"/>
  </bookViews>
  <sheets>
    <sheet name="2016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52511"/>
</workbook>
</file>

<file path=xl/calcChain.xml><?xml version="1.0" encoding="utf-8"?>
<calcChain xmlns="http://schemas.openxmlformats.org/spreadsheetml/2006/main">
  <c r="AA17" i="1" l="1"/>
  <c r="AB17" i="1"/>
  <c r="AC17" i="1"/>
  <c r="AD17" i="1"/>
  <c r="AE17" i="1"/>
  <c r="AF17" i="1"/>
  <c r="AG17" i="1"/>
  <c r="AH17" i="1"/>
  <c r="AI17" i="1"/>
  <c r="AJ17" i="1"/>
  <c r="AK17" i="1"/>
  <c r="AL17" i="1"/>
  <c r="AM16" i="1"/>
  <c r="AM6" i="1"/>
  <c r="AM7" i="1"/>
  <c r="AM8" i="1"/>
  <c r="AM9" i="1"/>
  <c r="AM10" i="1"/>
  <c r="AM11" i="1"/>
  <c r="AM12" i="1"/>
  <c r="AM13" i="1"/>
  <c r="AM14" i="1"/>
  <c r="AM15" i="1"/>
  <c r="AM5" i="1"/>
  <c r="AM17" i="1" l="1"/>
  <c r="Q17" i="1"/>
  <c r="W17" i="1"/>
  <c r="V17" i="1"/>
  <c r="X17" i="1"/>
  <c r="Y17" i="1"/>
  <c r="Z17" i="1"/>
  <c r="M17" i="1"/>
  <c r="U17" i="1"/>
  <c r="S17" i="1"/>
  <c r="I17" i="1"/>
  <c r="L17" i="1"/>
  <c r="N17" i="1"/>
  <c r="O17" i="1"/>
  <c r="E17" i="1"/>
  <c r="F17" i="1"/>
  <c r="P17" i="1"/>
  <c r="H17" i="1"/>
  <c r="G17" i="1"/>
  <c r="K17" i="1"/>
  <c r="J17" i="1"/>
  <c r="R17" i="1"/>
  <c r="D17" i="1"/>
  <c r="C17" i="1"/>
  <c r="C20" i="1" s="1"/>
  <c r="T17" i="1"/>
  <c r="C21" i="1" l="1"/>
  <c r="C22" i="1" s="1"/>
</calcChain>
</file>

<file path=xl/sharedStrings.xml><?xml version="1.0" encoding="utf-8"?>
<sst xmlns="http://schemas.openxmlformats.org/spreadsheetml/2006/main" count="83" uniqueCount="81">
  <si>
    <t>Kosten UCTE</t>
  </si>
  <si>
    <t>Gesamt</t>
  </si>
  <si>
    <t>Kosten Jahr</t>
  </si>
  <si>
    <t>Erlöse Jahr</t>
  </si>
  <si>
    <t>GESAMT</t>
  </si>
  <si>
    <t>Erlöse UCTE</t>
  </si>
  <si>
    <t>Monatskosten</t>
  </si>
  <si>
    <t>Costs UCTE</t>
  </si>
  <si>
    <t>Proceeds UCTE</t>
  </si>
  <si>
    <t>Monthly Costs</t>
  </si>
  <si>
    <t>Total</t>
  </si>
  <si>
    <t>TOTAL</t>
  </si>
  <si>
    <t>Kosten Leistungsvorhaltung pos. SekReg</t>
  </si>
  <si>
    <t xml:space="preserve">Costs pos. Secondary
Control Power </t>
  </si>
  <si>
    <t>Kosten Leistungsvorhaltung neg. SekReg</t>
  </si>
  <si>
    <t xml:space="preserve">Costs neg. Secondary
Control Power </t>
  </si>
  <si>
    <t>Kosten Leistungsvorhaltung pos. Ausfallsreserve</t>
  </si>
  <si>
    <t xml:space="preserve">Costs Backup Power </t>
  </si>
  <si>
    <t>Kosten Leistungsvorhaltung neg. TertReg</t>
  </si>
  <si>
    <t xml:space="preserve">Costs neg. Tertiary
Control Power </t>
  </si>
  <si>
    <t>Kosten Energie pos. SekReg</t>
  </si>
  <si>
    <t xml:space="preserve">Costs pos. Secondary
Control Energy </t>
  </si>
  <si>
    <t>Kosten Energie neg. SekReg</t>
  </si>
  <si>
    <t xml:space="preserve">Costs neg. Secondary
Control Energy </t>
  </si>
  <si>
    <t>Erlöse Energie neg. SekReg</t>
  </si>
  <si>
    <t xml:space="preserve">Proceeds neg. Secondary
Control Energy </t>
  </si>
  <si>
    <t>Kosten Energie pos. TertReg</t>
  </si>
  <si>
    <t xml:space="preserve">Costs pos. Tertiary
Control Energy </t>
  </si>
  <si>
    <t>Erlöse Energie neg. TertReg</t>
  </si>
  <si>
    <t xml:space="preserve">Proceeds neg. Tertiary
Control Energy </t>
  </si>
  <si>
    <t>Kosten Energie SekReg Ausfallsreserve</t>
  </si>
  <si>
    <t>Costs Backup Power Secondary Control Energy</t>
  </si>
  <si>
    <t>Kosten Energie neg. TertReg</t>
  </si>
  <si>
    <t>Costs neg. Tertiary Control Energy</t>
  </si>
  <si>
    <t>Annual Costs</t>
  </si>
  <si>
    <t>Annual Proceeds</t>
  </si>
  <si>
    <t>Erlöse Energie pos. SekReg</t>
  </si>
  <si>
    <t xml:space="preserve">Proceeds pos. Secondary
Control Energy </t>
  </si>
  <si>
    <t>Kosten Energie pos. SekReg INC</t>
  </si>
  <si>
    <t>Kosten Energie neg. SekReg INC</t>
  </si>
  <si>
    <t>Erlöse Energie neg. SekReg INC</t>
  </si>
  <si>
    <t>Erlöse Energie pos. SekReg INC</t>
  </si>
  <si>
    <t xml:space="preserve">Costs pos. Secondary Control Energy INC </t>
  </si>
  <si>
    <t>Costs neg. Secondary Control Energy INC</t>
  </si>
  <si>
    <t>Proceeds neg. Secondary Control Energy INC</t>
  </si>
  <si>
    <t>Proceeds pos. Secondary Control Energy INC</t>
  </si>
  <si>
    <t>Erlöse
einbehaltene Leistungspreise SekReg</t>
  </si>
  <si>
    <t>Erlöse 
einbehaltene Leistungspreise TertReg</t>
  </si>
  <si>
    <t>Proceeds Secondary Control Power</t>
  </si>
  <si>
    <t>Proceeds Tertiary Control Power</t>
  </si>
  <si>
    <t>Kosten Energie pos. SekReg IGCC</t>
  </si>
  <si>
    <t>Kosten Energie neg. SekReg IGCC</t>
  </si>
  <si>
    <t>Erlöse Energie neg. SekReg IGCC</t>
  </si>
  <si>
    <t>Erlöse Energie pos. SekReg IGCC</t>
  </si>
  <si>
    <t xml:space="preserve">Costs pos. Secondary Control Energy IGCC </t>
  </si>
  <si>
    <t>Costs neg. Secondary Control Energy IGCC</t>
  </si>
  <si>
    <t>Proceeds neg. Secondary Control Energy IGCC</t>
  </si>
  <si>
    <t>Proceeds pos. Secondary Control Energy IGCC</t>
  </si>
  <si>
    <t>Regelenergiekosten / Balancing Energy Costs 2016</t>
  </si>
  <si>
    <t>Kosten Energie pos. PREIN</t>
  </si>
  <si>
    <t>Kosten Energie neg. PREIN</t>
  </si>
  <si>
    <t>Erlöse Energie neg. PREIN</t>
  </si>
  <si>
    <t>Erlöse Energie pos. PREIN</t>
  </si>
  <si>
    <t>Kosten Energie pos. SRL CMOLDEAT-E</t>
  </si>
  <si>
    <t>Kosten Energie neg. SRL CMOLDEAT-E</t>
  </si>
  <si>
    <t>Kosten Energie pos. SRL CMOLDEAT-I</t>
  </si>
  <si>
    <t>Kosten Energie neg. SRL CMOLDEAT-I</t>
  </si>
  <si>
    <t>Erlöse Energie pos. SRL CMOLDEAT-E</t>
  </si>
  <si>
    <t>Erlöse Energie neg. SRL CMOLDEAT-E</t>
  </si>
  <si>
    <t>Erlöse Energie pos. SRL CMOLDEAT-I</t>
  </si>
  <si>
    <t>Erlöse Energie neg. SRL CMOLDEAT-I</t>
  </si>
  <si>
    <t>Costs pos. PREIN</t>
  </si>
  <si>
    <t>Costs neg. PREIN</t>
  </si>
  <si>
    <t>Proceeds pos. PREIN</t>
  </si>
  <si>
    <t>Costs pos. SRL CMOLDEAT-E</t>
  </si>
  <si>
    <t>Costs neg. SRL CMOLDEAT-E</t>
  </si>
  <si>
    <t>Costs pos. SRL CMOLDEAT-I</t>
  </si>
  <si>
    <t>Costs neg. SRL CMOLDEAT-I</t>
  </si>
  <si>
    <t>Proceeds pos. SRL CMOLDEAT-E</t>
  </si>
  <si>
    <t>Proceeds neg. SRL CMOLDEAT-E</t>
  </si>
  <si>
    <t>Proceeds pos. SRL CMOLDEAT-I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</si>
</sst>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[$-407]mmm/\ yy;@"/>
    <numFmt numFmtId="167" formatCode="#,##0.00\ &quot;€&quot;"/>
    <numFmt numFmtId="168" formatCode="[$-409]mmm\-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ck">
        <color theme="1" tint="0.34998626667073579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ck">
        <color theme="1" tint="0.34998626667073579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theme="1" tint="0.34998626667073579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164" fontId="3" fillId="0" borderId="0" xfId="2" applyFont="1"/>
    <xf numFmtId="0" fontId="5" fillId="2" borderId="1" xfId="0" applyFont="1" applyFill="1" applyBorder="1" applyAlignment="1">
      <alignment horizontal="center" vertical="center"/>
    </xf>
    <xf numFmtId="166" fontId="3" fillId="3" borderId="2" xfId="3" applyNumberFormat="1" applyFont="1" applyFill="1" applyBorder="1" applyAlignment="1">
      <alignment horizontal="right"/>
    </xf>
    <xf numFmtId="167" fontId="3" fillId="3" borderId="2" xfId="3" applyNumberFormat="1" applyFont="1" applyFill="1" applyBorder="1" applyAlignment="1">
      <alignment horizontal="right"/>
    </xf>
    <xf numFmtId="167" fontId="3" fillId="3" borderId="3" xfId="3" applyNumberFormat="1" applyFont="1" applyFill="1" applyBorder="1" applyAlignment="1">
      <alignment horizontal="right"/>
    </xf>
    <xf numFmtId="167" fontId="2" fillId="3" borderId="4" xfId="3" applyNumberFormat="1" applyFont="1" applyFill="1" applyBorder="1" applyAlignment="1">
      <alignment horizontal="right"/>
    </xf>
    <xf numFmtId="3" fontId="2" fillId="3" borderId="4" xfId="3" applyNumberFormat="1" applyFont="1" applyFill="1" applyBorder="1" applyAlignment="1">
      <alignment horizontal="right"/>
    </xf>
    <xf numFmtId="3" fontId="2" fillId="3" borderId="5" xfId="3" applyNumberFormat="1" applyFont="1" applyFill="1" applyBorder="1" applyAlignment="1">
      <alignment horizontal="right"/>
    </xf>
    <xf numFmtId="167" fontId="2" fillId="3" borderId="6" xfId="3" applyNumberFormat="1" applyFont="1" applyFill="1" applyBorder="1" applyAlignment="1">
      <alignment horizontal="right"/>
    </xf>
    <xf numFmtId="3" fontId="3" fillId="3" borderId="7" xfId="3" applyNumberFormat="1" applyFont="1" applyFill="1" applyBorder="1" applyAlignment="1">
      <alignment horizontal="right"/>
    </xf>
    <xf numFmtId="3" fontId="3" fillId="3" borderId="8" xfId="3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3" fontId="3" fillId="3" borderId="9" xfId="3" applyNumberFormat="1" applyFont="1" applyFill="1" applyBorder="1" applyAlignment="1">
      <alignment horizontal="right"/>
    </xf>
    <xf numFmtId="3" fontId="3" fillId="3" borderId="10" xfId="3" applyNumberFormat="1" applyFont="1" applyFill="1" applyBorder="1" applyAlignment="1">
      <alignment horizontal="right"/>
    </xf>
    <xf numFmtId="3" fontId="2" fillId="3" borderId="11" xfId="3" applyNumberFormat="1" applyFont="1" applyFill="1" applyBorder="1" applyAlignment="1">
      <alignment horizontal="right"/>
    </xf>
    <xf numFmtId="168" fontId="3" fillId="3" borderId="2" xfId="3" applyNumberFormat="1" applyFont="1" applyFill="1" applyBorder="1" applyAlignment="1">
      <alignment horizontal="right"/>
    </xf>
    <xf numFmtId="167" fontId="3" fillId="0" borderId="0" xfId="0" applyNumberFormat="1" applyFont="1"/>
    <xf numFmtId="0" fontId="3" fillId="0" borderId="0" xfId="0" applyNumberFormat="1" applyFont="1"/>
    <xf numFmtId="167" fontId="2" fillId="3" borderId="12" xfId="3" applyNumberFormat="1" applyFont="1" applyFill="1" applyBorder="1" applyAlignment="1">
      <alignment horizontal="right"/>
    </xf>
    <xf numFmtId="167" fontId="2" fillId="3" borderId="13" xfId="3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</cellXfs>
  <cellStyles count="4">
    <cellStyle name="Euro" xfId="1"/>
    <cellStyle name="Komma" xfId="2" builtinId="3"/>
    <cellStyle name="Standard" xfId="0" builtinId="0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RowHeight="12.75" x14ac:dyDescent="0.2"/>
  <cols>
    <col min="1" max="1" width="11.7109375" style="2" customWidth="1"/>
    <col min="2" max="2" width="15.28515625" style="2" customWidth="1"/>
    <col min="3" max="3" width="20.140625" style="2" customWidth="1"/>
    <col min="4" max="5" width="18.85546875" style="2" customWidth="1"/>
    <col min="6" max="6" width="19.7109375" style="2" customWidth="1"/>
    <col min="7" max="7" width="19.42578125" style="2" customWidth="1"/>
    <col min="8" max="8" width="20.28515625" style="2" bestFit="1" customWidth="1"/>
    <col min="9" max="9" width="20.28515625" style="2" customWidth="1"/>
    <col min="10" max="10" width="19.42578125" style="2" customWidth="1"/>
    <col min="11" max="13" width="19.5703125" style="2" customWidth="1"/>
    <col min="14" max="14" width="16.7109375" style="3" customWidth="1"/>
    <col min="15" max="15" width="17.140625" style="3" customWidth="1"/>
    <col min="16" max="16" width="18.85546875" style="2" customWidth="1"/>
    <col min="17" max="17" width="18" style="2" bestFit="1" customWidth="1"/>
    <col min="18" max="18" width="14.28515625" style="2" bestFit="1" customWidth="1"/>
    <col min="19" max="19" width="18" style="2" customWidth="1"/>
    <col min="20" max="20" width="17.28515625" style="2" customWidth="1"/>
    <col min="21" max="21" width="16.85546875" style="2" customWidth="1"/>
    <col min="22" max="26" width="17.28515625" style="2" customWidth="1"/>
    <col min="27" max="27" width="14.7109375" style="2" customWidth="1"/>
    <col min="28" max="28" width="14.85546875" style="2" customWidth="1"/>
    <col min="29" max="29" width="14.5703125" style="2" customWidth="1"/>
    <col min="30" max="30" width="15.140625" style="2" customWidth="1"/>
    <col min="31" max="38" width="17.28515625" style="2" customWidth="1"/>
    <col min="39" max="39" width="18.42578125" style="2" bestFit="1" customWidth="1"/>
    <col min="40" max="16384" width="11.42578125" style="2"/>
  </cols>
  <sheetData>
    <row r="1" spans="1:40" ht="31.5" customHeight="1" x14ac:dyDescent="0.2">
      <c r="A1" s="24"/>
      <c r="B1" s="25"/>
      <c r="C1" s="30" t="s">
        <v>58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1:40" x14ac:dyDescent="0.2">
      <c r="N2" s="2"/>
      <c r="O2" s="2"/>
    </row>
    <row r="3" spans="1:40" s="1" customFormat="1" ht="64.5" customHeight="1" x14ac:dyDescent="0.2">
      <c r="A3" s="26">
        <v>2016</v>
      </c>
      <c r="B3" s="27"/>
      <c r="C3" s="15" t="s">
        <v>12</v>
      </c>
      <c r="D3" s="15" t="s">
        <v>14</v>
      </c>
      <c r="E3" s="15" t="s">
        <v>30</v>
      </c>
      <c r="F3" s="15" t="s">
        <v>20</v>
      </c>
      <c r="G3" s="15" t="s">
        <v>22</v>
      </c>
      <c r="H3" s="15" t="s">
        <v>24</v>
      </c>
      <c r="I3" s="15" t="s">
        <v>36</v>
      </c>
      <c r="J3" s="15" t="s">
        <v>16</v>
      </c>
      <c r="K3" s="15" t="s">
        <v>18</v>
      </c>
      <c r="L3" s="15" t="s">
        <v>46</v>
      </c>
      <c r="M3" s="15" t="s">
        <v>47</v>
      </c>
      <c r="N3" s="15" t="s">
        <v>26</v>
      </c>
      <c r="O3" s="15" t="s">
        <v>32</v>
      </c>
      <c r="P3" s="15" t="s">
        <v>28</v>
      </c>
      <c r="Q3" s="5" t="s">
        <v>0</v>
      </c>
      <c r="R3" s="5" t="s">
        <v>5</v>
      </c>
      <c r="S3" s="15" t="s">
        <v>38</v>
      </c>
      <c r="T3" s="15" t="s">
        <v>39</v>
      </c>
      <c r="U3" s="15" t="s">
        <v>40</v>
      </c>
      <c r="V3" s="15" t="s">
        <v>41</v>
      </c>
      <c r="W3" s="15" t="s">
        <v>50</v>
      </c>
      <c r="X3" s="15" t="s">
        <v>51</v>
      </c>
      <c r="Y3" s="15" t="s">
        <v>52</v>
      </c>
      <c r="Z3" s="15" t="s">
        <v>53</v>
      </c>
      <c r="AA3" s="15" t="s">
        <v>59</v>
      </c>
      <c r="AB3" s="15" t="s">
        <v>60</v>
      </c>
      <c r="AC3" s="15" t="s">
        <v>61</v>
      </c>
      <c r="AD3" s="15" t="s">
        <v>62</v>
      </c>
      <c r="AE3" s="15" t="s">
        <v>63</v>
      </c>
      <c r="AF3" s="15" t="s">
        <v>64</v>
      </c>
      <c r="AG3" s="15" t="s">
        <v>65</v>
      </c>
      <c r="AH3" s="15" t="s">
        <v>66</v>
      </c>
      <c r="AI3" s="15" t="s">
        <v>67</v>
      </c>
      <c r="AJ3" s="15" t="s">
        <v>68</v>
      </c>
      <c r="AK3" s="15" t="s">
        <v>69</v>
      </c>
      <c r="AL3" s="15" t="s">
        <v>70</v>
      </c>
      <c r="AM3" s="5" t="s">
        <v>6</v>
      </c>
    </row>
    <row r="4" spans="1:40" s="1" customFormat="1" ht="48.75" customHeight="1" x14ac:dyDescent="0.2">
      <c r="A4" s="28"/>
      <c r="B4" s="29"/>
      <c r="C4" s="15" t="s">
        <v>13</v>
      </c>
      <c r="D4" s="15" t="s">
        <v>15</v>
      </c>
      <c r="E4" s="15" t="s">
        <v>31</v>
      </c>
      <c r="F4" s="15" t="s">
        <v>21</v>
      </c>
      <c r="G4" s="15" t="s">
        <v>23</v>
      </c>
      <c r="H4" s="15" t="s">
        <v>25</v>
      </c>
      <c r="I4" s="15" t="s">
        <v>37</v>
      </c>
      <c r="J4" s="15" t="s">
        <v>17</v>
      </c>
      <c r="K4" s="15" t="s">
        <v>19</v>
      </c>
      <c r="L4" s="15" t="s">
        <v>48</v>
      </c>
      <c r="M4" s="15" t="s">
        <v>49</v>
      </c>
      <c r="N4" s="15" t="s">
        <v>27</v>
      </c>
      <c r="O4" s="15" t="s">
        <v>33</v>
      </c>
      <c r="P4" s="15" t="s">
        <v>29</v>
      </c>
      <c r="Q4" s="5" t="s">
        <v>7</v>
      </c>
      <c r="R4" s="5" t="s">
        <v>8</v>
      </c>
      <c r="S4" s="15" t="s">
        <v>42</v>
      </c>
      <c r="T4" s="15" t="s">
        <v>43</v>
      </c>
      <c r="U4" s="15" t="s">
        <v>44</v>
      </c>
      <c r="V4" s="15" t="s">
        <v>45</v>
      </c>
      <c r="W4" s="15" t="s">
        <v>54</v>
      </c>
      <c r="X4" s="15" t="s">
        <v>55</v>
      </c>
      <c r="Y4" s="15" t="s">
        <v>56</v>
      </c>
      <c r="Z4" s="15" t="s">
        <v>57</v>
      </c>
      <c r="AA4" s="15" t="s">
        <v>71</v>
      </c>
      <c r="AB4" s="15" t="s">
        <v>72</v>
      </c>
      <c r="AC4" s="15" t="s">
        <v>73</v>
      </c>
      <c r="AD4" s="15" t="s">
        <v>73</v>
      </c>
      <c r="AE4" s="15" t="s">
        <v>74</v>
      </c>
      <c r="AF4" s="15" t="s">
        <v>75</v>
      </c>
      <c r="AG4" s="15" t="s">
        <v>76</v>
      </c>
      <c r="AH4" s="15" t="s">
        <v>77</v>
      </c>
      <c r="AI4" s="15" t="s">
        <v>78</v>
      </c>
      <c r="AJ4" s="15" t="s">
        <v>79</v>
      </c>
      <c r="AK4" s="15" t="s">
        <v>80</v>
      </c>
      <c r="AL4" s="15" t="s">
        <v>77</v>
      </c>
      <c r="AM4" s="5" t="s">
        <v>9</v>
      </c>
    </row>
    <row r="5" spans="1:40" ht="15" customHeight="1" x14ac:dyDescent="0.2">
      <c r="A5" s="6">
        <v>42370</v>
      </c>
      <c r="B5" s="19">
        <v>42370</v>
      </c>
      <c r="C5" s="7">
        <v>102736.13</v>
      </c>
      <c r="D5" s="7">
        <v>321920.99</v>
      </c>
      <c r="E5" s="7">
        <v>0</v>
      </c>
      <c r="F5" s="7">
        <v>1579132.55</v>
      </c>
      <c r="G5" s="7">
        <v>808110.34</v>
      </c>
      <c r="H5" s="7">
        <v>914.65</v>
      </c>
      <c r="I5" s="7">
        <v>0</v>
      </c>
      <c r="J5" s="7">
        <v>78578.37</v>
      </c>
      <c r="K5" s="7">
        <v>355538.12</v>
      </c>
      <c r="L5" s="7">
        <v>313.38</v>
      </c>
      <c r="M5" s="7">
        <v>785.83</v>
      </c>
      <c r="N5" s="7">
        <v>663447.43999999994</v>
      </c>
      <c r="O5" s="7">
        <v>765741.72</v>
      </c>
      <c r="P5" s="7">
        <v>633.33000000000004</v>
      </c>
      <c r="Q5" s="7">
        <v>912675.72</v>
      </c>
      <c r="R5" s="7">
        <v>0</v>
      </c>
      <c r="S5" s="7">
        <v>121974.93</v>
      </c>
      <c r="T5" s="7">
        <v>7862.51</v>
      </c>
      <c r="U5" s="7">
        <v>8885.57</v>
      </c>
      <c r="V5" s="7">
        <v>10.51</v>
      </c>
      <c r="W5" s="7">
        <v>10305.31</v>
      </c>
      <c r="X5" s="7">
        <v>8891.0400000000009</v>
      </c>
      <c r="Y5" s="7">
        <v>71067.570000000007</v>
      </c>
      <c r="Z5" s="7">
        <v>11.43</v>
      </c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>
        <f>C5+D5+E5+F5+G5-H5-I5+J5+K5-L5-M5+N5+O5-P5+Q5-R5+S5+T5-U5-V5+W5+X5-Y5-Z5+AA5+AB5-AC5-AD5+AE5+AF5+AG5+AH5-AI5-AJ5-AK5-AL5</f>
        <v>5654292.8999999985</v>
      </c>
      <c r="AN5" s="21"/>
    </row>
    <row r="6" spans="1:40" ht="15" customHeight="1" x14ac:dyDescent="0.2">
      <c r="A6" s="6">
        <v>42401</v>
      </c>
      <c r="B6" s="19">
        <v>42401</v>
      </c>
      <c r="C6" s="7">
        <v>9692.6299999999992</v>
      </c>
      <c r="D6" s="7">
        <v>29812.46</v>
      </c>
      <c r="E6" s="7">
        <v>0</v>
      </c>
      <c r="F6" s="7">
        <v>438852.79</v>
      </c>
      <c r="G6" s="7">
        <v>1192392.55</v>
      </c>
      <c r="H6" s="7">
        <v>3070.25</v>
      </c>
      <c r="I6" s="7">
        <v>0</v>
      </c>
      <c r="J6" s="7">
        <v>61331.19</v>
      </c>
      <c r="K6" s="7">
        <v>120983.03999999999</v>
      </c>
      <c r="L6" s="7">
        <v>92.37</v>
      </c>
      <c r="M6" s="7">
        <v>0</v>
      </c>
      <c r="N6" s="7">
        <v>268891.7</v>
      </c>
      <c r="O6" s="7">
        <v>3046070.59</v>
      </c>
      <c r="P6" s="7">
        <v>0</v>
      </c>
      <c r="Q6" s="7">
        <v>361021.92</v>
      </c>
      <c r="R6" s="7">
        <v>0</v>
      </c>
      <c r="S6" s="7">
        <v>53665.04</v>
      </c>
      <c r="T6" s="7">
        <v>12745.82</v>
      </c>
      <c r="U6" s="7">
        <v>10842.93</v>
      </c>
      <c r="V6" s="7">
        <v>19.09</v>
      </c>
      <c r="W6" s="7">
        <v>25243.040000000001</v>
      </c>
      <c r="X6" s="7">
        <v>46379.31</v>
      </c>
      <c r="Y6" s="7">
        <v>53586.52</v>
      </c>
      <c r="Z6" s="7">
        <v>416.3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>
        <f t="shared" ref="AM6:AM15" si="0">C6+D6+E6+F6+G6-H6-I6+J6+K6-L6-M6+N6+O6-P6+Q6-R6+S6+T6-U6-V6+W6+X6-Y6-Z6+AA6+AB6-AC6-AD6+AE6+AF6+AG6+AH6-AI6-AJ6-AK6-AL6</f>
        <v>5599054.620000001</v>
      </c>
    </row>
    <row r="7" spans="1:40" ht="15" customHeight="1" x14ac:dyDescent="0.2">
      <c r="A7" s="6">
        <v>42430</v>
      </c>
      <c r="B7" s="19">
        <v>42430</v>
      </c>
      <c r="C7" s="7">
        <v>0</v>
      </c>
      <c r="D7" s="7">
        <v>1447.78</v>
      </c>
      <c r="E7" s="7">
        <v>0</v>
      </c>
      <c r="F7" s="7">
        <v>299769.45</v>
      </c>
      <c r="G7" s="7">
        <v>189705.85</v>
      </c>
      <c r="H7" s="7">
        <v>0</v>
      </c>
      <c r="I7" s="7">
        <v>0</v>
      </c>
      <c r="J7" s="7">
        <v>53372.59</v>
      </c>
      <c r="K7" s="7">
        <v>50681.24</v>
      </c>
      <c r="L7" s="7">
        <v>0.31</v>
      </c>
      <c r="M7" s="7">
        <v>0.54</v>
      </c>
      <c r="N7" s="7">
        <v>305817.75</v>
      </c>
      <c r="O7" s="7">
        <v>543896.17000000004</v>
      </c>
      <c r="P7" s="7">
        <v>0</v>
      </c>
      <c r="Q7" s="7">
        <v>549237.80000000005</v>
      </c>
      <c r="R7" s="7">
        <v>0</v>
      </c>
      <c r="S7" s="7">
        <v>40838.620000000003</v>
      </c>
      <c r="T7" s="7">
        <v>989.64</v>
      </c>
      <c r="U7" s="7">
        <v>13831.48</v>
      </c>
      <c r="V7" s="7">
        <v>25.74</v>
      </c>
      <c r="W7" s="7">
        <v>29621.22</v>
      </c>
      <c r="X7" s="7">
        <v>1656.64</v>
      </c>
      <c r="Y7" s="7">
        <v>41686.51</v>
      </c>
      <c r="Z7" s="7">
        <v>179.6</v>
      </c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>
        <f t="shared" si="0"/>
        <v>2011310.5699999998</v>
      </c>
    </row>
    <row r="8" spans="1:40" ht="15" customHeight="1" x14ac:dyDescent="0.2">
      <c r="A8" s="6">
        <v>42461</v>
      </c>
      <c r="B8" s="19">
        <v>42461</v>
      </c>
      <c r="C8" s="7">
        <v>7041.94</v>
      </c>
      <c r="D8" s="7">
        <v>0</v>
      </c>
      <c r="E8" s="7">
        <v>0</v>
      </c>
      <c r="F8" s="7">
        <v>312924.84999999998</v>
      </c>
      <c r="G8" s="7">
        <v>117908.15</v>
      </c>
      <c r="H8" s="7">
        <v>0</v>
      </c>
      <c r="I8" s="7">
        <v>0</v>
      </c>
      <c r="J8" s="7">
        <v>86941.440000000002</v>
      </c>
      <c r="K8" s="7">
        <v>57376.87</v>
      </c>
      <c r="L8" s="7">
        <v>52.52</v>
      </c>
      <c r="M8" s="7">
        <v>9.34</v>
      </c>
      <c r="N8" s="7">
        <v>554542.18999999994</v>
      </c>
      <c r="O8" s="7">
        <v>518751.1</v>
      </c>
      <c r="P8" s="7">
        <v>0</v>
      </c>
      <c r="Q8" s="7">
        <v>352190.78</v>
      </c>
      <c r="R8" s="7">
        <v>0</v>
      </c>
      <c r="S8" s="7">
        <v>57498.080000000002</v>
      </c>
      <c r="T8" s="7">
        <v>372.46</v>
      </c>
      <c r="U8" s="7">
        <v>12717.84</v>
      </c>
      <c r="V8" s="7">
        <v>0.01</v>
      </c>
      <c r="W8" s="7">
        <v>13898.7</v>
      </c>
      <c r="X8" s="7">
        <v>248.44</v>
      </c>
      <c r="Y8" s="7">
        <v>59162.63</v>
      </c>
      <c r="Z8" s="7">
        <v>124.67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>
        <f t="shared" si="0"/>
        <v>2007627.9899999998</v>
      </c>
    </row>
    <row r="9" spans="1:40" ht="15" customHeight="1" x14ac:dyDescent="0.2">
      <c r="A9" s="6">
        <v>42491</v>
      </c>
      <c r="B9" s="19">
        <v>42491</v>
      </c>
      <c r="C9" s="7">
        <v>16277.84</v>
      </c>
      <c r="D9" s="7">
        <v>1269.57</v>
      </c>
      <c r="E9" s="7">
        <v>0</v>
      </c>
      <c r="F9" s="7">
        <v>421736.22</v>
      </c>
      <c r="G9" s="7">
        <v>94290.18</v>
      </c>
      <c r="H9" s="7">
        <v>5579.63</v>
      </c>
      <c r="I9" s="7">
        <v>0</v>
      </c>
      <c r="J9" s="7">
        <v>62044.18</v>
      </c>
      <c r="K9" s="7">
        <v>27682.959999999999</v>
      </c>
      <c r="L9" s="7">
        <v>309.82</v>
      </c>
      <c r="M9" s="7">
        <v>0.8</v>
      </c>
      <c r="N9" s="7">
        <v>457342.64</v>
      </c>
      <c r="O9" s="7">
        <v>652459.21</v>
      </c>
      <c r="P9" s="7">
        <v>0</v>
      </c>
      <c r="Q9" s="7">
        <v>341962.64</v>
      </c>
      <c r="R9" s="7">
        <v>0</v>
      </c>
      <c r="S9" s="7">
        <v>45498.02</v>
      </c>
      <c r="T9" s="7">
        <v>22.77</v>
      </c>
      <c r="U9" s="7">
        <v>55472.88</v>
      </c>
      <c r="V9" s="7">
        <v>845.07</v>
      </c>
      <c r="W9" s="7">
        <v>29632.71</v>
      </c>
      <c r="X9" s="7">
        <v>512.89</v>
      </c>
      <c r="Y9" s="7">
        <v>87017.59</v>
      </c>
      <c r="Z9" s="7">
        <v>669.28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>
        <f t="shared" si="0"/>
        <v>2000836.7599999998</v>
      </c>
    </row>
    <row r="10" spans="1:40" ht="15" customHeight="1" x14ac:dyDescent="0.2">
      <c r="A10" s="6">
        <v>42522</v>
      </c>
      <c r="B10" s="19">
        <v>42522</v>
      </c>
      <c r="C10" s="7">
        <v>44604.65</v>
      </c>
      <c r="D10" s="7">
        <v>0</v>
      </c>
      <c r="E10" s="7">
        <v>0</v>
      </c>
      <c r="F10" s="7">
        <v>757504.23</v>
      </c>
      <c r="G10" s="7">
        <v>28792.53</v>
      </c>
      <c r="H10" s="7">
        <v>0</v>
      </c>
      <c r="I10" s="7">
        <v>0</v>
      </c>
      <c r="J10" s="7">
        <v>99414.26</v>
      </c>
      <c r="K10" s="7">
        <v>6034.68</v>
      </c>
      <c r="L10" s="7">
        <v>668.8</v>
      </c>
      <c r="M10" s="7">
        <v>0</v>
      </c>
      <c r="N10" s="7">
        <v>169517.79</v>
      </c>
      <c r="O10" s="7">
        <v>400314.22</v>
      </c>
      <c r="P10" s="7">
        <v>0</v>
      </c>
      <c r="Q10" s="7">
        <v>319673.8</v>
      </c>
      <c r="R10" s="7">
        <v>0</v>
      </c>
      <c r="S10" s="7">
        <v>60137.599999999999</v>
      </c>
      <c r="T10" s="7">
        <v>0</v>
      </c>
      <c r="U10" s="7">
        <v>26846.75</v>
      </c>
      <c r="V10" s="7">
        <v>0</v>
      </c>
      <c r="W10" s="7">
        <v>65619.759999999995</v>
      </c>
      <c r="X10" s="7">
        <v>417.14</v>
      </c>
      <c r="Y10" s="7">
        <v>56866.84</v>
      </c>
      <c r="Z10" s="7">
        <v>403.47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>
        <f t="shared" si="0"/>
        <v>1867244.8</v>
      </c>
    </row>
    <row r="11" spans="1:40" ht="15" customHeight="1" x14ac:dyDescent="0.2">
      <c r="A11" s="6">
        <v>42552</v>
      </c>
      <c r="B11" s="19">
        <v>42552</v>
      </c>
      <c r="C11" s="7">
        <v>115199.03999999999</v>
      </c>
      <c r="D11" s="7">
        <v>21401.82</v>
      </c>
      <c r="E11" s="7">
        <v>0</v>
      </c>
      <c r="F11" s="7">
        <v>748115.88</v>
      </c>
      <c r="G11" s="7">
        <v>84535.01</v>
      </c>
      <c r="H11" s="7">
        <v>0.13</v>
      </c>
      <c r="I11" s="7">
        <v>0</v>
      </c>
      <c r="J11" s="7">
        <v>63900.25</v>
      </c>
      <c r="K11" s="7">
        <v>915.12</v>
      </c>
      <c r="L11" s="7">
        <v>257.67</v>
      </c>
      <c r="M11" s="7">
        <v>0.02</v>
      </c>
      <c r="N11" s="7">
        <v>81532.39</v>
      </c>
      <c r="O11" s="7">
        <v>620725.81000000006</v>
      </c>
      <c r="P11" s="7">
        <v>0</v>
      </c>
      <c r="Q11" s="7">
        <v>336031.64</v>
      </c>
      <c r="R11" s="7">
        <v>0</v>
      </c>
      <c r="S11" s="7">
        <v>70500.740000000005</v>
      </c>
      <c r="T11" s="7">
        <v>0</v>
      </c>
      <c r="U11" s="7">
        <v>17201.650000000001</v>
      </c>
      <c r="V11" s="7">
        <v>1.28</v>
      </c>
      <c r="W11" s="7">
        <v>95042.05</v>
      </c>
      <c r="X11" s="7">
        <v>1413.3</v>
      </c>
      <c r="Y11" s="7">
        <v>19849.599999999999</v>
      </c>
      <c r="Z11" s="7">
        <v>2903.74</v>
      </c>
      <c r="AA11" s="7">
        <v>14385.78</v>
      </c>
      <c r="AB11" s="7">
        <v>2549.85</v>
      </c>
      <c r="AC11" s="7">
        <v>40175.910000000003</v>
      </c>
      <c r="AD11" s="7">
        <v>106.05</v>
      </c>
      <c r="AE11" s="7">
        <v>2232.1999999999998</v>
      </c>
      <c r="AF11" s="7">
        <v>489.45</v>
      </c>
      <c r="AG11" s="7">
        <v>50235.79</v>
      </c>
      <c r="AH11" s="7">
        <v>5239.13</v>
      </c>
      <c r="AI11" s="7">
        <v>51096.31</v>
      </c>
      <c r="AJ11" s="7">
        <v>484.33</v>
      </c>
      <c r="AK11" s="7">
        <v>3590.56</v>
      </c>
      <c r="AL11" s="7">
        <v>6193.27</v>
      </c>
      <c r="AM11" s="7">
        <f t="shared" si="0"/>
        <v>2172584.73</v>
      </c>
    </row>
    <row r="12" spans="1:40" ht="15" customHeight="1" x14ac:dyDescent="0.2">
      <c r="A12" s="6">
        <v>42583</v>
      </c>
      <c r="B12" s="19">
        <v>42583</v>
      </c>
      <c r="C12" s="7">
        <v>164813.22</v>
      </c>
      <c r="D12" s="7">
        <v>62465.04</v>
      </c>
      <c r="E12" s="7">
        <v>0</v>
      </c>
      <c r="F12" s="7">
        <v>229132.83</v>
      </c>
      <c r="G12" s="7">
        <v>34875.74</v>
      </c>
      <c r="H12" s="7">
        <v>7138.09</v>
      </c>
      <c r="I12" s="7">
        <v>0</v>
      </c>
      <c r="J12" s="7">
        <v>13576.86</v>
      </c>
      <c r="K12" s="7">
        <v>16.28</v>
      </c>
      <c r="L12" s="7">
        <v>154.62</v>
      </c>
      <c r="M12" s="7">
        <v>0</v>
      </c>
      <c r="N12" s="7">
        <v>165848.24</v>
      </c>
      <c r="O12" s="7">
        <v>187227.95</v>
      </c>
      <c r="P12" s="7">
        <v>0</v>
      </c>
      <c r="Q12" s="7">
        <v>267468.34000000003</v>
      </c>
      <c r="R12" s="7">
        <v>0</v>
      </c>
      <c r="S12" s="7">
        <v>70168.820000000007</v>
      </c>
      <c r="T12" s="7">
        <v>0</v>
      </c>
      <c r="U12" s="7">
        <v>17037.98</v>
      </c>
      <c r="V12" s="7">
        <v>0</v>
      </c>
      <c r="W12" s="7">
        <v>60365.31</v>
      </c>
      <c r="X12" s="7">
        <v>129.84</v>
      </c>
      <c r="Y12" s="7">
        <v>11098.89</v>
      </c>
      <c r="Z12" s="7">
        <v>112.3</v>
      </c>
      <c r="AA12" s="7">
        <v>32182.47</v>
      </c>
      <c r="AB12" s="7">
        <v>1414.56</v>
      </c>
      <c r="AC12" s="7">
        <v>62457.88</v>
      </c>
      <c r="AD12" s="7">
        <v>848.22</v>
      </c>
      <c r="AE12" s="7">
        <v>973.33</v>
      </c>
      <c r="AF12" s="7">
        <v>3678.92</v>
      </c>
      <c r="AG12" s="7">
        <v>71756.149999999994</v>
      </c>
      <c r="AH12" s="7">
        <v>21856.74</v>
      </c>
      <c r="AI12" s="7">
        <v>102169.9</v>
      </c>
      <c r="AJ12" s="7">
        <v>2351.52</v>
      </c>
      <c r="AK12" s="7">
        <v>2799.63</v>
      </c>
      <c r="AL12" s="7">
        <v>14906.04</v>
      </c>
      <c r="AM12" s="7">
        <f t="shared" si="0"/>
        <v>1166875.5700000005</v>
      </c>
    </row>
    <row r="13" spans="1:40" ht="15" customHeight="1" x14ac:dyDescent="0.2">
      <c r="A13" s="6">
        <v>42614</v>
      </c>
      <c r="B13" s="19">
        <v>42614</v>
      </c>
      <c r="C13" s="7">
        <v>89856.68</v>
      </c>
      <c r="D13" s="7">
        <v>81556.38</v>
      </c>
      <c r="E13" s="7">
        <v>0</v>
      </c>
      <c r="F13" s="7">
        <v>397883.72</v>
      </c>
      <c r="G13" s="7">
        <v>103780.56</v>
      </c>
      <c r="H13" s="7">
        <v>14795.54</v>
      </c>
      <c r="I13" s="7">
        <v>0</v>
      </c>
      <c r="J13" s="7">
        <v>18.97</v>
      </c>
      <c r="K13" s="7">
        <v>11539.88</v>
      </c>
      <c r="L13" s="7">
        <v>70.55</v>
      </c>
      <c r="M13" s="7">
        <v>0</v>
      </c>
      <c r="N13" s="7">
        <v>66780.399999999994</v>
      </c>
      <c r="O13" s="7">
        <v>10942.16</v>
      </c>
      <c r="P13" s="7">
        <v>0</v>
      </c>
      <c r="Q13" s="7">
        <v>459026.37</v>
      </c>
      <c r="R13" s="7">
        <v>0</v>
      </c>
      <c r="S13" s="7">
        <v>61624.49</v>
      </c>
      <c r="T13" s="7">
        <v>0</v>
      </c>
      <c r="U13" s="7">
        <v>11571.81</v>
      </c>
      <c r="V13" s="7">
        <v>0</v>
      </c>
      <c r="W13" s="7">
        <v>51726.17</v>
      </c>
      <c r="X13" s="7">
        <v>160.99</v>
      </c>
      <c r="Y13" s="7">
        <v>6480.3</v>
      </c>
      <c r="Z13" s="7">
        <v>140.11000000000001</v>
      </c>
      <c r="AA13" s="7">
        <v>20599.439999999999</v>
      </c>
      <c r="AB13" s="7">
        <v>39594.92</v>
      </c>
      <c r="AC13" s="7">
        <v>67993.67</v>
      </c>
      <c r="AD13" s="7">
        <v>189.51</v>
      </c>
      <c r="AE13" s="7">
        <v>34864.43</v>
      </c>
      <c r="AF13" s="7">
        <v>8434.76</v>
      </c>
      <c r="AG13" s="7">
        <v>59202.39</v>
      </c>
      <c r="AH13" s="7">
        <v>14739.53</v>
      </c>
      <c r="AI13" s="7">
        <v>192614.75</v>
      </c>
      <c r="AJ13" s="7">
        <v>19257.41</v>
      </c>
      <c r="AK13" s="7">
        <v>35956.57</v>
      </c>
      <c r="AL13" s="7">
        <v>3782.81</v>
      </c>
      <c r="AM13" s="7">
        <f t="shared" si="0"/>
        <v>1159479.2099999995</v>
      </c>
    </row>
    <row r="14" spans="1:40" ht="15" customHeight="1" x14ac:dyDescent="0.2">
      <c r="A14" s="6">
        <v>42644</v>
      </c>
      <c r="B14" s="19">
        <v>42644</v>
      </c>
      <c r="C14" s="7">
        <v>45384.59</v>
      </c>
      <c r="D14" s="7">
        <v>87251.49</v>
      </c>
      <c r="E14" s="7">
        <v>0</v>
      </c>
      <c r="F14" s="7">
        <v>1265407.05</v>
      </c>
      <c r="G14" s="7">
        <v>174582.42</v>
      </c>
      <c r="H14" s="7">
        <v>9525.61</v>
      </c>
      <c r="I14" s="7">
        <v>0</v>
      </c>
      <c r="J14" s="7">
        <v>9006.68</v>
      </c>
      <c r="K14" s="7">
        <v>4403.5600000000004</v>
      </c>
      <c r="L14" s="7">
        <v>13.99</v>
      </c>
      <c r="M14" s="7">
        <v>0</v>
      </c>
      <c r="N14" s="7">
        <v>312600.46000000002</v>
      </c>
      <c r="O14" s="7">
        <v>52647.25</v>
      </c>
      <c r="P14" s="7">
        <v>0</v>
      </c>
      <c r="Q14" s="7">
        <v>781256.46</v>
      </c>
      <c r="R14" s="7">
        <v>0</v>
      </c>
      <c r="S14" s="7">
        <v>82619.16</v>
      </c>
      <c r="T14" s="7">
        <v>0</v>
      </c>
      <c r="U14" s="7">
        <v>28014.49</v>
      </c>
      <c r="V14" s="7">
        <v>0</v>
      </c>
      <c r="W14" s="7">
        <v>63976.43</v>
      </c>
      <c r="X14" s="7">
        <v>377.26</v>
      </c>
      <c r="Y14" s="7">
        <v>9728.9500000000007</v>
      </c>
      <c r="Z14" s="7">
        <v>340.72</v>
      </c>
      <c r="AA14" s="7">
        <v>209451.87</v>
      </c>
      <c r="AB14" s="7">
        <v>24645.37</v>
      </c>
      <c r="AC14" s="7">
        <v>90957.97</v>
      </c>
      <c r="AD14" s="7">
        <v>2279.4299999999998</v>
      </c>
      <c r="AE14" s="7">
        <v>30484.55</v>
      </c>
      <c r="AF14" s="7">
        <v>8199.11</v>
      </c>
      <c r="AG14" s="7">
        <v>174150.09</v>
      </c>
      <c r="AH14" s="7">
        <v>11467.61</v>
      </c>
      <c r="AI14" s="7">
        <v>226431.39</v>
      </c>
      <c r="AJ14" s="7">
        <v>4237.17</v>
      </c>
      <c r="AK14" s="7">
        <v>52143.86</v>
      </c>
      <c r="AL14" s="7">
        <v>19780.16</v>
      </c>
      <c r="AM14" s="7">
        <f t="shared" si="0"/>
        <v>2894457.6699999985</v>
      </c>
    </row>
    <row r="15" spans="1:40" ht="15" customHeight="1" x14ac:dyDescent="0.2">
      <c r="A15" s="6">
        <v>42675</v>
      </c>
      <c r="B15" s="19">
        <v>42675</v>
      </c>
      <c r="C15" s="7">
        <v>4153.25</v>
      </c>
      <c r="D15" s="7">
        <v>181845.31</v>
      </c>
      <c r="E15" s="7">
        <v>0</v>
      </c>
      <c r="F15" s="7">
        <v>224968.6</v>
      </c>
      <c r="G15" s="7">
        <v>103196.85</v>
      </c>
      <c r="H15" s="7">
        <v>19632.599999999999</v>
      </c>
      <c r="I15" s="7">
        <v>0</v>
      </c>
      <c r="J15" s="7">
        <v>106069.59</v>
      </c>
      <c r="K15" s="7">
        <v>208839.52</v>
      </c>
      <c r="L15" s="7">
        <v>185.05</v>
      </c>
      <c r="M15" s="7">
        <v>0</v>
      </c>
      <c r="N15" s="7">
        <v>349231.16</v>
      </c>
      <c r="O15" s="7">
        <v>164409.32999999999</v>
      </c>
      <c r="P15" s="7">
        <v>0</v>
      </c>
      <c r="Q15" s="7">
        <v>658159.56999999995</v>
      </c>
      <c r="R15" s="7">
        <v>0</v>
      </c>
      <c r="S15" s="7">
        <v>76193.899999999994</v>
      </c>
      <c r="T15" s="7">
        <v>1.5</v>
      </c>
      <c r="U15" s="7">
        <v>46685.78</v>
      </c>
      <c r="V15" s="7">
        <v>371.33</v>
      </c>
      <c r="W15" s="7">
        <v>69433.14</v>
      </c>
      <c r="X15" s="7">
        <v>95.75</v>
      </c>
      <c r="Y15" s="7">
        <v>11880.82</v>
      </c>
      <c r="Z15" s="7">
        <v>109.32</v>
      </c>
      <c r="AA15" s="7">
        <v>72479.37</v>
      </c>
      <c r="AB15" s="7">
        <v>34738.410000000003</v>
      </c>
      <c r="AC15" s="7">
        <v>82042.84</v>
      </c>
      <c r="AD15" s="7">
        <v>1590.63</v>
      </c>
      <c r="AE15" s="7">
        <v>1938.95</v>
      </c>
      <c r="AF15" s="7">
        <v>20460.93</v>
      </c>
      <c r="AG15" s="7">
        <v>285369.09000000003</v>
      </c>
      <c r="AH15" s="7">
        <v>33621.61</v>
      </c>
      <c r="AI15" s="7">
        <v>73316.91</v>
      </c>
      <c r="AJ15" s="7">
        <v>6634.84</v>
      </c>
      <c r="AK15" s="7">
        <v>2446.39</v>
      </c>
      <c r="AL15" s="7">
        <v>22588.28</v>
      </c>
      <c r="AM15" s="7">
        <f t="shared" si="0"/>
        <v>2327721.0399999996</v>
      </c>
    </row>
    <row r="16" spans="1:40" ht="15" customHeight="1" thickBot="1" x14ac:dyDescent="0.25">
      <c r="A16" s="6">
        <v>42705</v>
      </c>
      <c r="B16" s="19">
        <v>42705</v>
      </c>
      <c r="C16" s="8">
        <v>60269.35</v>
      </c>
      <c r="D16" s="8">
        <v>263049.42</v>
      </c>
      <c r="E16" s="8">
        <v>0</v>
      </c>
      <c r="F16" s="8">
        <v>576274.49</v>
      </c>
      <c r="G16" s="8">
        <v>154706.82</v>
      </c>
      <c r="H16" s="8">
        <v>21902.69</v>
      </c>
      <c r="I16" s="8">
        <v>0</v>
      </c>
      <c r="J16" s="8">
        <v>86736.52</v>
      </c>
      <c r="K16" s="8">
        <v>638112.23</v>
      </c>
      <c r="L16" s="8">
        <v>274.81</v>
      </c>
      <c r="M16" s="8">
        <v>19.45</v>
      </c>
      <c r="N16" s="8">
        <v>518329.73</v>
      </c>
      <c r="O16" s="8">
        <v>217592.41</v>
      </c>
      <c r="P16" s="8">
        <v>0</v>
      </c>
      <c r="Q16" s="8">
        <v>528451.68000000005</v>
      </c>
      <c r="R16" s="8">
        <v>0</v>
      </c>
      <c r="S16" s="8">
        <v>105197.45</v>
      </c>
      <c r="T16" s="8">
        <v>3.82</v>
      </c>
      <c r="U16" s="8">
        <v>26702.35</v>
      </c>
      <c r="V16" s="8">
        <v>3856.17</v>
      </c>
      <c r="W16" s="8">
        <v>68251.64</v>
      </c>
      <c r="X16" s="8">
        <v>172.59</v>
      </c>
      <c r="Y16" s="8">
        <v>10425.07</v>
      </c>
      <c r="Z16" s="8">
        <v>131.69999999999999</v>
      </c>
      <c r="AA16" s="8">
        <v>184787.72</v>
      </c>
      <c r="AB16" s="8">
        <v>13141.76</v>
      </c>
      <c r="AC16" s="8">
        <v>73812.179999999993</v>
      </c>
      <c r="AD16" s="8">
        <v>3214.61</v>
      </c>
      <c r="AE16" s="8">
        <v>5395.79</v>
      </c>
      <c r="AF16" s="8">
        <v>19261</v>
      </c>
      <c r="AG16" s="8">
        <v>410330.06</v>
      </c>
      <c r="AH16" s="8">
        <v>30502.16</v>
      </c>
      <c r="AI16" s="8">
        <v>111483.84</v>
      </c>
      <c r="AJ16" s="8">
        <v>14972.16</v>
      </c>
      <c r="AK16" s="8">
        <v>10629.45</v>
      </c>
      <c r="AL16" s="8">
        <v>47588.78</v>
      </c>
      <c r="AM16" s="7">
        <f>C16+D16+E16+F16+G16-H16-I16+J16+K16-L16-M16+N16+O16-P16+Q16-R16+S16+T16-U16-V16+W16+X16-Y16-Z16+AA16+AB16-AC16-AD16+AE16+AF16+AG16+AH16-AI16-AJ16-AK16-AL16</f>
        <v>3555553.3800000008</v>
      </c>
    </row>
    <row r="17" spans="1:39" s="1" customFormat="1" ht="15" customHeight="1" thickTop="1" x14ac:dyDescent="0.2">
      <c r="A17" s="10" t="s">
        <v>1</v>
      </c>
      <c r="B17" s="10" t="s">
        <v>10</v>
      </c>
      <c r="C17" s="9">
        <f t="shared" ref="C17:AL17" si="1">SUM(C5:C16)</f>
        <v>660029.31999999983</v>
      </c>
      <c r="D17" s="9">
        <f t="shared" si="1"/>
        <v>1052020.26</v>
      </c>
      <c r="E17" s="9">
        <f t="shared" si="1"/>
        <v>0</v>
      </c>
      <c r="F17" s="9">
        <f t="shared" si="1"/>
        <v>7251702.6600000001</v>
      </c>
      <c r="G17" s="9">
        <f t="shared" si="1"/>
        <v>3086877</v>
      </c>
      <c r="H17" s="9">
        <f t="shared" si="1"/>
        <v>82559.19</v>
      </c>
      <c r="I17" s="9">
        <f t="shared" si="1"/>
        <v>0</v>
      </c>
      <c r="J17" s="9">
        <f t="shared" si="1"/>
        <v>720990.89999999991</v>
      </c>
      <c r="K17" s="9">
        <f t="shared" si="1"/>
        <v>1482123.5</v>
      </c>
      <c r="L17" s="9">
        <f t="shared" si="1"/>
        <v>2393.89</v>
      </c>
      <c r="M17" s="9">
        <f t="shared" si="1"/>
        <v>815.98</v>
      </c>
      <c r="N17" s="9">
        <f t="shared" si="1"/>
        <v>3913881.8899999997</v>
      </c>
      <c r="O17" s="9">
        <f t="shared" si="1"/>
        <v>7180777.919999999</v>
      </c>
      <c r="P17" s="9">
        <f t="shared" si="1"/>
        <v>633.33000000000004</v>
      </c>
      <c r="Q17" s="9">
        <f t="shared" si="1"/>
        <v>5867156.7199999997</v>
      </c>
      <c r="R17" s="9">
        <f t="shared" si="1"/>
        <v>0</v>
      </c>
      <c r="S17" s="9">
        <f>SUM(S5:S16)</f>
        <v>845916.85</v>
      </c>
      <c r="T17" s="9">
        <f>SUM(T5:T16)</f>
        <v>21998.52</v>
      </c>
      <c r="U17" s="9">
        <f>SUM(U5:U16)</f>
        <v>275811.50999999995</v>
      </c>
      <c r="V17" s="9">
        <f>SUM(V5:V16)</f>
        <v>5129.2</v>
      </c>
      <c r="W17" s="9">
        <f>SUM(W5:W16)</f>
        <v>583115.48</v>
      </c>
      <c r="X17" s="9">
        <f t="shared" si="1"/>
        <v>60455.189999999995</v>
      </c>
      <c r="Y17" s="9">
        <f t="shared" si="1"/>
        <v>438851.29000000004</v>
      </c>
      <c r="Z17" s="9">
        <f t="shared" si="1"/>
        <v>5542.6399999999994</v>
      </c>
      <c r="AA17" s="9">
        <f t="shared" si="1"/>
        <v>533886.65</v>
      </c>
      <c r="AB17" s="9">
        <f t="shared" si="1"/>
        <v>116084.87</v>
      </c>
      <c r="AC17" s="9">
        <f t="shared" si="1"/>
        <v>417440.45</v>
      </c>
      <c r="AD17" s="9">
        <f t="shared" si="1"/>
        <v>8228.4500000000007</v>
      </c>
      <c r="AE17" s="9">
        <f t="shared" si="1"/>
        <v>75889.249999999985</v>
      </c>
      <c r="AF17" s="9">
        <f t="shared" si="1"/>
        <v>60524.17</v>
      </c>
      <c r="AG17" s="9">
        <f t="shared" si="1"/>
        <v>1051043.57</v>
      </c>
      <c r="AH17" s="9">
        <f t="shared" si="1"/>
        <v>117426.78</v>
      </c>
      <c r="AI17" s="9">
        <f t="shared" si="1"/>
        <v>757113.1</v>
      </c>
      <c r="AJ17" s="9">
        <f t="shared" si="1"/>
        <v>47937.430000000008</v>
      </c>
      <c r="AK17" s="9">
        <f t="shared" si="1"/>
        <v>107566.45999999999</v>
      </c>
      <c r="AL17" s="9">
        <f t="shared" si="1"/>
        <v>114839.34</v>
      </c>
      <c r="AM17" s="9">
        <f>SUM(AM5:AM16)</f>
        <v>32417039.240000002</v>
      </c>
    </row>
    <row r="18" spans="1:39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39" ht="13.5" thickBot="1" x14ac:dyDescent="0.25">
      <c r="C19" s="3"/>
      <c r="D19" s="3"/>
      <c r="E19" s="3"/>
    </row>
    <row r="20" spans="1:39" x14ac:dyDescent="0.2">
      <c r="A20" s="13" t="s">
        <v>2</v>
      </c>
      <c r="B20" s="16" t="s">
        <v>34</v>
      </c>
      <c r="C20" s="22">
        <f>C17+D17+E17+F17+G17+J17+K17+N17+O17+Q17+S17+T17+W17+X17+AA17+AB17+AE17+AF17+AG17+AH17</f>
        <v>34681901.5</v>
      </c>
      <c r="D20" s="3"/>
      <c r="E20" s="3"/>
    </row>
    <row r="21" spans="1:39" ht="13.5" thickBot="1" x14ac:dyDescent="0.25">
      <c r="A21" s="14" t="s">
        <v>3</v>
      </c>
      <c r="B21" s="17" t="s">
        <v>35</v>
      </c>
      <c r="C21" s="23">
        <f>H17+I17+L17+M17+P17+R17+U17+V17+Y17+Z17+AC17+AD17+AI17+AJ17+AK17+AL17</f>
        <v>2264862.2599999998</v>
      </c>
      <c r="D21" s="3"/>
      <c r="E21" s="3"/>
    </row>
    <row r="22" spans="1:39" ht="14.25" thickTop="1" thickBot="1" x14ac:dyDescent="0.25">
      <c r="A22" s="11" t="s">
        <v>4</v>
      </c>
      <c r="B22" s="18" t="s">
        <v>11</v>
      </c>
      <c r="C22" s="12">
        <f>C20-C21</f>
        <v>32417039.240000002</v>
      </c>
      <c r="D22" s="4"/>
      <c r="E22" s="4"/>
      <c r="F22" s="20"/>
      <c r="G22" s="20"/>
    </row>
    <row r="23" spans="1:39" x14ac:dyDescent="0.2">
      <c r="C23" s="3"/>
    </row>
  </sheetData>
  <mergeCells count="2">
    <mergeCell ref="A3:B4"/>
    <mergeCell ref="C1:AM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2016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2017-01-25T10:56:55Z</dcterms:modified>
</cp:coreProperties>
</file>