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rganisation_Clearing\AUSGLEICHSMARKT\Statistiken für APCS HP\Regelenergiekosten\"/>
    </mc:Choice>
  </mc:AlternateContent>
  <bookViews>
    <workbookView xWindow="270" yWindow="45" windowWidth="19155" windowHeight="7455"/>
  </bookViews>
  <sheets>
    <sheet name="2017" sheetId="1" r:id="rId1"/>
  </sheets>
  <externalReferences>
    <externalReference r:id="rId2"/>
  </externalReferences>
  <definedNames>
    <definedName name="BErlös">'[1]Detail Ausgleichsmarkt'!$F$6</definedName>
    <definedName name="BKosten">'[1]Detail Ausgleichsmarkt'!$G$6</definedName>
    <definedName name="CErlös">'[1]Detail Ausgleichsmarkt'!$F$7</definedName>
    <definedName name="CKosten">'[1]Detail Ausgleichsmarkt'!$G$7</definedName>
    <definedName name="EErlös">'[1]Detail Ausgleichsmarkt'!$F$8</definedName>
    <definedName name="EKosten">'[1]Detail Ausgleichsmarkt'!$G$8</definedName>
    <definedName name="MKosten">'[1]Detail Ausgleichsmarkt'!$G$5</definedName>
  </definedNames>
  <calcPr calcId="152511"/>
</workbook>
</file>

<file path=xl/calcChain.xml><?xml version="1.0" encoding="utf-8"?>
<calcChain xmlns="http://schemas.openxmlformats.org/spreadsheetml/2006/main">
  <c r="S17" i="1" l="1"/>
  <c r="AP10" i="1"/>
  <c r="AP11" i="1"/>
  <c r="AP12" i="1"/>
  <c r="AP13" i="1"/>
  <c r="AP14" i="1"/>
  <c r="AP15" i="1"/>
  <c r="AP16" i="1"/>
  <c r="AP6" i="1"/>
  <c r="AP7" i="1"/>
  <c r="AP8" i="1"/>
  <c r="AP9" i="1"/>
  <c r="AP5" i="1"/>
  <c r="O17" i="1" l="1"/>
  <c r="N17" i="1"/>
  <c r="AP17" i="1" l="1"/>
  <c r="AD17" i="1"/>
  <c r="AE17" i="1"/>
  <c r="AF17" i="1"/>
  <c r="AG17" i="1"/>
  <c r="AH17" i="1"/>
  <c r="AI17" i="1"/>
  <c r="AJ17" i="1"/>
  <c r="AK17" i="1"/>
  <c r="AL17" i="1"/>
  <c r="AM17" i="1"/>
  <c r="AN17" i="1"/>
  <c r="AO17" i="1"/>
  <c r="T17" i="1" l="1"/>
  <c r="Z17" i="1"/>
  <c r="Y17" i="1"/>
  <c r="AA17" i="1"/>
  <c r="AB17" i="1"/>
  <c r="AC17" i="1"/>
  <c r="M17" i="1"/>
  <c r="X17" i="1"/>
  <c r="V17" i="1"/>
  <c r="I17" i="1"/>
  <c r="L17" i="1"/>
  <c r="P17" i="1"/>
  <c r="Q17" i="1"/>
  <c r="E17" i="1"/>
  <c r="F17" i="1"/>
  <c r="R17" i="1"/>
  <c r="H17" i="1"/>
  <c r="G17" i="1"/>
  <c r="K17" i="1"/>
  <c r="J17" i="1"/>
  <c r="U17" i="1"/>
  <c r="D17" i="1"/>
  <c r="C17" i="1"/>
  <c r="W17" i="1"/>
  <c r="C21" i="1" l="1"/>
  <c r="C20" i="1"/>
  <c r="C22" i="1" l="1"/>
</calcChain>
</file>

<file path=xl/sharedStrings.xml><?xml version="1.0" encoding="utf-8"?>
<sst xmlns="http://schemas.openxmlformats.org/spreadsheetml/2006/main" count="89" uniqueCount="87">
  <si>
    <t>Kosten UCTE</t>
  </si>
  <si>
    <t>Gesamt</t>
  </si>
  <si>
    <t>Kosten Jahr</t>
  </si>
  <si>
    <t>Erlöse Jahr</t>
  </si>
  <si>
    <t>GESAMT</t>
  </si>
  <si>
    <t>Erlöse UCTE</t>
  </si>
  <si>
    <t>Monatskosten</t>
  </si>
  <si>
    <t>Costs UCTE</t>
  </si>
  <si>
    <t>Proceeds UCTE</t>
  </si>
  <si>
    <t>Monthly Costs</t>
  </si>
  <si>
    <t>Total</t>
  </si>
  <si>
    <t>TOTAL</t>
  </si>
  <si>
    <t>Kosten Leistungsvorhaltung pos. SekReg</t>
  </si>
  <si>
    <t xml:space="preserve">Costs pos. Secondary
Control Power </t>
  </si>
  <si>
    <t>Kosten Leistungsvorhaltung neg. SekReg</t>
  </si>
  <si>
    <t xml:space="preserve">Costs neg. Secondary
Control Power </t>
  </si>
  <si>
    <t>Kosten Leistungsvorhaltung pos. Ausfallsreserve</t>
  </si>
  <si>
    <t xml:space="preserve">Costs Backup Power </t>
  </si>
  <si>
    <t>Kosten Leistungsvorhaltung neg. TertReg</t>
  </si>
  <si>
    <t xml:space="preserve">Costs neg. Tertiary
Control Power </t>
  </si>
  <si>
    <t>Kosten Energie pos. SekReg</t>
  </si>
  <si>
    <t xml:space="preserve">Costs pos. Secondary
Control Energy </t>
  </si>
  <si>
    <t>Kosten Energie neg. SekReg</t>
  </si>
  <si>
    <t xml:space="preserve">Costs neg. Secondary
Control Energy </t>
  </si>
  <si>
    <t>Erlöse Energie neg. SekReg</t>
  </si>
  <si>
    <t xml:space="preserve">Proceeds neg. Secondary
Control Energy </t>
  </si>
  <si>
    <t>Kosten Energie pos. TertReg</t>
  </si>
  <si>
    <t xml:space="preserve">Costs pos. Tertiary
Control Energy </t>
  </si>
  <si>
    <t>Erlöse Energie neg. TertReg</t>
  </si>
  <si>
    <t xml:space="preserve">Proceeds neg. Tertiary
Control Energy </t>
  </si>
  <si>
    <t>Kosten Energie SekReg Ausfallsreserve</t>
  </si>
  <si>
    <t>Costs Backup Power Secondary Control Energy</t>
  </si>
  <si>
    <t>Kosten Energie neg. TertReg</t>
  </si>
  <si>
    <t>Costs neg. Tertiary Control Energy</t>
  </si>
  <si>
    <t>Annual Costs</t>
  </si>
  <si>
    <t>Annual Proceeds</t>
  </si>
  <si>
    <t>Erlöse Energie pos. SekReg</t>
  </si>
  <si>
    <t xml:space="preserve">Proceeds pos. Secondary
Control Energy </t>
  </si>
  <si>
    <t>Kosten Energie pos. SekReg INC</t>
  </si>
  <si>
    <t>Kosten Energie neg. SekReg INC</t>
  </si>
  <si>
    <t>Erlöse Energie neg. SekReg INC</t>
  </si>
  <si>
    <t>Erlöse Energie pos. SekReg INC</t>
  </si>
  <si>
    <t xml:space="preserve">Costs pos. Secondary Control Energy INC </t>
  </si>
  <si>
    <t>Costs neg. Secondary Control Energy INC</t>
  </si>
  <si>
    <t>Proceeds neg. Secondary Control Energy INC</t>
  </si>
  <si>
    <t>Proceeds pos. Secondary Control Energy INC</t>
  </si>
  <si>
    <t>Erlöse
einbehaltene Leistungspreise SekReg</t>
  </si>
  <si>
    <t>Erlöse 
einbehaltene Leistungspreise TertReg</t>
  </si>
  <si>
    <t>Proceeds Secondary Control Power</t>
  </si>
  <si>
    <t>Proceeds Tertiary Control Power</t>
  </si>
  <si>
    <t>Kosten Energie pos. SekReg IGCC</t>
  </si>
  <si>
    <t>Kosten Energie neg. SekReg IGCC</t>
  </si>
  <si>
    <t>Erlöse Energie neg. SekReg IGCC</t>
  </si>
  <si>
    <t>Erlöse Energie pos. SekReg IGCC</t>
  </si>
  <si>
    <t xml:space="preserve">Costs pos. Secondary Control Energy IGCC </t>
  </si>
  <si>
    <t>Costs neg. Secondary Control Energy IGCC</t>
  </si>
  <si>
    <t>Proceeds neg. Secondary Control Energy IGCC</t>
  </si>
  <si>
    <t>Proceeds pos. Secondary Control Energy IGCC</t>
  </si>
  <si>
    <t>Kosten Energie pos. PREIN</t>
  </si>
  <si>
    <t>Kosten Energie neg. PREIN</t>
  </si>
  <si>
    <t>Erlöse Energie neg. PREIN</t>
  </si>
  <si>
    <t>Erlöse Energie pos. PREIN</t>
  </si>
  <si>
    <t>Kosten Energie pos. SRL CMOLDEAT-E</t>
  </si>
  <si>
    <t>Kosten Energie neg. SRL CMOLDEAT-E</t>
  </si>
  <si>
    <t>Kosten Energie pos. SRL CMOLDEAT-I</t>
  </si>
  <si>
    <t>Kosten Energie neg. SRL CMOLDEAT-I</t>
  </si>
  <si>
    <t>Erlöse Energie pos. SRL CMOLDEAT-E</t>
  </si>
  <si>
    <t>Erlöse Energie neg. SRL CMOLDEAT-E</t>
  </si>
  <si>
    <t>Erlöse Energie pos. SRL CMOLDEAT-I</t>
  </si>
  <si>
    <t>Erlöse Energie neg. SRL CMOLDEAT-I</t>
  </si>
  <si>
    <t>Costs pos. PREIN</t>
  </si>
  <si>
    <t>Costs neg. PREIN</t>
  </si>
  <si>
    <t>Proceeds pos. PREIN</t>
  </si>
  <si>
    <t>Costs pos. SRL CMOLDEAT-E</t>
  </si>
  <si>
    <t>Costs neg. SRL CMOLDEAT-E</t>
  </si>
  <si>
    <t>Costs pos. SRL CMOLDEAT-I</t>
  </si>
  <si>
    <t>Costs neg. SRL CMOLDEAT-I</t>
  </si>
  <si>
    <t>Proceeds pos. SRL CMOLDEAT-E</t>
  </si>
  <si>
    <t>Proceeds neg. SRL CMOLDEAT-E</t>
  </si>
  <si>
    <t>Proceeds pos. SRL CMOLDEAT-I</t>
  </si>
  <si>
    <t>Regelenergiekosten / Balancing Energy Costs 2017</t>
  </si>
  <si>
    <t>Erlöse Pönalen</t>
  </si>
  <si>
    <t>Erlöse Entgeltreduktion 
bei Verletzung Aktivierungspflicht</t>
  </si>
  <si>
    <t>Proceeds Penalties</t>
  </si>
  <si>
    <t>Proceeds Reduction in Payment</t>
  </si>
  <si>
    <t>Erlöse Energie pos. TertReg</t>
  </si>
  <si>
    <t xml:space="preserve">Proceeds pos. Tertiary
Control Energy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</si>
</sst>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[$-407]mmm/\ yy;@"/>
    <numFmt numFmtId="167" formatCode="#,##0.00\ &quot;€&quot;"/>
    <numFmt numFmtId="168" formatCode="[$-409]mmm\-yy;@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1" tint="0.34998626667073579"/>
      </top>
      <bottom style="thin">
        <color theme="0" tint="-0.14996795556505021"/>
      </bottom>
      <diagonal/>
    </border>
    <border>
      <left style="medium">
        <color theme="0" tint="-0.14993743705557422"/>
      </left>
      <right style="thin">
        <color theme="0" tint="-0.14996795556505021"/>
      </right>
      <top style="thick">
        <color theme="1" tint="0.34998626667073579"/>
      </top>
      <bottom style="medium">
        <color theme="0" tint="-0.14993743705557422"/>
      </bottom>
      <diagonal/>
    </border>
    <border>
      <left style="thin">
        <color theme="0" tint="-0.14996795556505021"/>
      </left>
      <right style="medium">
        <color theme="0" tint="-0.14993743705557422"/>
      </right>
      <top style="thick">
        <color theme="1" tint="0.34998626667073579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6795556505021"/>
      </right>
      <top style="medium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ck">
        <color theme="1" tint="0.34998626667073579"/>
      </top>
      <bottom style="medium">
        <color theme="0" tint="-0.14993743705557422"/>
      </bottom>
      <diagonal/>
    </border>
    <border>
      <left style="thin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4506668294322"/>
      </left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164" fontId="3" fillId="0" borderId="0" xfId="2" applyFont="1"/>
    <xf numFmtId="0" fontId="5" fillId="2" borderId="1" xfId="0" applyFont="1" applyFill="1" applyBorder="1" applyAlignment="1">
      <alignment horizontal="center" vertical="center"/>
    </xf>
    <xf numFmtId="166" fontId="3" fillId="3" borderId="2" xfId="3" applyNumberFormat="1" applyFont="1" applyFill="1" applyBorder="1" applyAlignment="1">
      <alignment horizontal="right"/>
    </xf>
    <xf numFmtId="167" fontId="3" fillId="3" borderId="2" xfId="3" applyNumberFormat="1" applyFont="1" applyFill="1" applyBorder="1" applyAlignment="1">
      <alignment horizontal="right"/>
    </xf>
    <xf numFmtId="167" fontId="3" fillId="3" borderId="3" xfId="3" applyNumberFormat="1" applyFont="1" applyFill="1" applyBorder="1" applyAlignment="1">
      <alignment horizontal="right"/>
    </xf>
    <xf numFmtId="167" fontId="2" fillId="3" borderId="4" xfId="3" applyNumberFormat="1" applyFont="1" applyFill="1" applyBorder="1" applyAlignment="1">
      <alignment horizontal="right"/>
    </xf>
    <xf numFmtId="3" fontId="2" fillId="3" borderId="4" xfId="3" applyNumberFormat="1" applyFont="1" applyFill="1" applyBorder="1" applyAlignment="1">
      <alignment horizontal="right"/>
    </xf>
    <xf numFmtId="3" fontId="2" fillId="3" borderId="5" xfId="3" applyNumberFormat="1" applyFont="1" applyFill="1" applyBorder="1" applyAlignment="1">
      <alignment horizontal="right"/>
    </xf>
    <xf numFmtId="167" fontId="2" fillId="3" borderId="6" xfId="3" applyNumberFormat="1" applyFont="1" applyFill="1" applyBorder="1" applyAlignment="1">
      <alignment horizontal="right"/>
    </xf>
    <xf numFmtId="3" fontId="3" fillId="3" borderId="7" xfId="3" applyNumberFormat="1" applyFont="1" applyFill="1" applyBorder="1" applyAlignment="1">
      <alignment horizontal="right"/>
    </xf>
    <xf numFmtId="3" fontId="3" fillId="3" borderId="8" xfId="3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3" fontId="3" fillId="3" borderId="9" xfId="3" applyNumberFormat="1" applyFont="1" applyFill="1" applyBorder="1" applyAlignment="1">
      <alignment horizontal="right"/>
    </xf>
    <xf numFmtId="3" fontId="3" fillId="3" borderId="10" xfId="3" applyNumberFormat="1" applyFont="1" applyFill="1" applyBorder="1" applyAlignment="1">
      <alignment horizontal="right"/>
    </xf>
    <xf numFmtId="3" fontId="2" fillId="3" borderId="11" xfId="3" applyNumberFormat="1" applyFont="1" applyFill="1" applyBorder="1" applyAlignment="1">
      <alignment horizontal="right"/>
    </xf>
    <xf numFmtId="168" fontId="3" fillId="3" borderId="2" xfId="3" applyNumberFormat="1" applyFont="1" applyFill="1" applyBorder="1" applyAlignment="1">
      <alignment horizontal="right"/>
    </xf>
    <xf numFmtId="167" fontId="3" fillId="0" borderId="0" xfId="0" applyNumberFormat="1" applyFont="1"/>
    <xf numFmtId="0" fontId="3" fillId="0" borderId="0" xfId="0" applyNumberFormat="1" applyFont="1"/>
    <xf numFmtId="167" fontId="2" fillId="3" borderId="12" xfId="3" applyNumberFormat="1" applyFont="1" applyFill="1" applyBorder="1" applyAlignment="1">
      <alignment horizontal="right"/>
    </xf>
    <xf numFmtId="167" fontId="2" fillId="3" borderId="13" xfId="3" applyNumberFormat="1" applyFont="1" applyFill="1" applyBorder="1" applyAlignment="1">
      <alignment horizontal="right"/>
    </xf>
    <xf numFmtId="0" fontId="6" fillId="2" borderId="1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</cellXfs>
  <cellStyles count="4">
    <cellStyle name="Euro" xfId="1"/>
    <cellStyle name="Komma" xfId="2" builtinId="3"/>
    <cellStyle name="Standard" xfId="0" builtinId="0"/>
    <cellStyle name="Standard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MOSRV01\Bereich_APCS\Organisation_Clearing\CLEARING\Clearing%20technisch\DB-Abrechnung\2006\200609\Abrechnung-v2_2006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Detail Ausgleichsmarkt"/>
      <sheetName val="Detail Bilanzgruppen 1. Cl."/>
      <sheetName val="Detail Bilanzgruppen 1. Cl. NV1"/>
      <sheetName val="Detail Bilanzgruppen 1. Cl. NV2"/>
      <sheetName val="Detail Bilanzgruppen 1. Cl. NV3"/>
      <sheetName val="Detail Bilanzgruppen 1. Cl. NV4"/>
      <sheetName val="Detail Bilanzgruppen 1. Cl. NV5"/>
      <sheetName val="Detail Bilanzgruppen 2. Cl."/>
      <sheetName val="Vergleich OeKB 1.Cl."/>
    </sheetNames>
    <sheetDataSet>
      <sheetData sheetId="0"/>
      <sheetData sheetId="1">
        <row r="5">
          <cell r="G5">
            <v>821160.59999999101</v>
          </cell>
        </row>
        <row r="6">
          <cell r="F6">
            <v>10963.05833333332</v>
          </cell>
          <cell r="G6">
            <v>308522.96166666562</v>
          </cell>
        </row>
        <row r="7">
          <cell r="F7">
            <v>522844.00000000501</v>
          </cell>
          <cell r="G7">
            <v>1441528.2857142701</v>
          </cell>
        </row>
        <row r="8">
          <cell r="F8">
            <v>0</v>
          </cell>
          <cell r="G8">
            <v>275089.06999986898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" sqref="A3:B4"/>
    </sheetView>
  </sheetViews>
  <sheetFormatPr baseColWidth="10" defaultRowHeight="12.75" x14ac:dyDescent="0.2"/>
  <cols>
    <col min="1" max="1" width="11.7109375" style="2" customWidth="1"/>
    <col min="2" max="2" width="15.28515625" style="2" customWidth="1"/>
    <col min="3" max="3" width="20.140625" style="2" customWidth="1"/>
    <col min="4" max="5" width="18.85546875" style="2" customWidth="1"/>
    <col min="6" max="6" width="19.7109375" style="2" customWidth="1"/>
    <col min="7" max="7" width="19.42578125" style="2" customWidth="1"/>
    <col min="8" max="8" width="20.28515625" style="2" bestFit="1" customWidth="1"/>
    <col min="9" max="9" width="20.28515625" style="2" customWidth="1"/>
    <col min="10" max="10" width="19.42578125" style="2" customWidth="1"/>
    <col min="11" max="15" width="19.5703125" style="2" customWidth="1"/>
    <col min="16" max="16" width="16.7109375" style="3" customWidth="1"/>
    <col min="17" max="17" width="17.140625" style="3" customWidth="1"/>
    <col min="18" max="19" width="18.85546875" style="2" customWidth="1"/>
    <col min="20" max="20" width="18" style="2" bestFit="1" customWidth="1"/>
    <col min="21" max="21" width="14.28515625" style="2" bestFit="1" customWidth="1"/>
    <col min="22" max="22" width="18" style="2" customWidth="1"/>
    <col min="23" max="23" width="17.28515625" style="2" customWidth="1"/>
    <col min="24" max="24" width="16.85546875" style="2" customWidth="1"/>
    <col min="25" max="29" width="17.28515625" style="2" customWidth="1"/>
    <col min="30" max="30" width="14.7109375" style="2" customWidth="1"/>
    <col min="31" max="31" width="14.85546875" style="2" customWidth="1"/>
    <col min="32" max="32" width="14.5703125" style="2" customWidth="1"/>
    <col min="33" max="33" width="15.140625" style="2" customWidth="1"/>
    <col min="34" max="41" width="17.28515625" style="2" customWidth="1"/>
    <col min="42" max="42" width="18.42578125" style="2" bestFit="1" customWidth="1"/>
    <col min="43" max="16384" width="11.42578125" style="2"/>
  </cols>
  <sheetData>
    <row r="1" spans="1:43" ht="31.5" customHeight="1" x14ac:dyDescent="0.2">
      <c r="A1" s="24"/>
      <c r="B1" s="25"/>
      <c r="C1" s="30" t="s">
        <v>80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</row>
    <row r="2" spans="1:43" x14ac:dyDescent="0.2">
      <c r="P2" s="2"/>
      <c r="Q2" s="2"/>
    </row>
    <row r="3" spans="1:43" s="1" customFormat="1" ht="64.5" customHeight="1" x14ac:dyDescent="0.2">
      <c r="A3" s="26">
        <v>2017</v>
      </c>
      <c r="B3" s="27"/>
      <c r="C3" s="15" t="s">
        <v>12</v>
      </c>
      <c r="D3" s="15" t="s">
        <v>14</v>
      </c>
      <c r="E3" s="15" t="s">
        <v>30</v>
      </c>
      <c r="F3" s="15" t="s">
        <v>20</v>
      </c>
      <c r="G3" s="15" t="s">
        <v>22</v>
      </c>
      <c r="H3" s="15" t="s">
        <v>24</v>
      </c>
      <c r="I3" s="15" t="s">
        <v>36</v>
      </c>
      <c r="J3" s="15" t="s">
        <v>16</v>
      </c>
      <c r="K3" s="15" t="s">
        <v>18</v>
      </c>
      <c r="L3" s="15" t="s">
        <v>46</v>
      </c>
      <c r="M3" s="15" t="s">
        <v>47</v>
      </c>
      <c r="N3" s="15" t="s">
        <v>82</v>
      </c>
      <c r="O3" s="15" t="s">
        <v>81</v>
      </c>
      <c r="P3" s="15" t="s">
        <v>26</v>
      </c>
      <c r="Q3" s="15" t="s">
        <v>32</v>
      </c>
      <c r="R3" s="15" t="s">
        <v>28</v>
      </c>
      <c r="S3" s="15" t="s">
        <v>85</v>
      </c>
      <c r="T3" s="5" t="s">
        <v>0</v>
      </c>
      <c r="U3" s="5" t="s">
        <v>5</v>
      </c>
      <c r="V3" s="15" t="s">
        <v>38</v>
      </c>
      <c r="W3" s="15" t="s">
        <v>39</v>
      </c>
      <c r="X3" s="15" t="s">
        <v>40</v>
      </c>
      <c r="Y3" s="15" t="s">
        <v>41</v>
      </c>
      <c r="Z3" s="15" t="s">
        <v>50</v>
      </c>
      <c r="AA3" s="15" t="s">
        <v>51</v>
      </c>
      <c r="AB3" s="15" t="s">
        <v>52</v>
      </c>
      <c r="AC3" s="15" t="s">
        <v>53</v>
      </c>
      <c r="AD3" s="15" t="s">
        <v>58</v>
      </c>
      <c r="AE3" s="15" t="s">
        <v>59</v>
      </c>
      <c r="AF3" s="15" t="s">
        <v>60</v>
      </c>
      <c r="AG3" s="15" t="s">
        <v>61</v>
      </c>
      <c r="AH3" s="15" t="s">
        <v>62</v>
      </c>
      <c r="AI3" s="15" t="s">
        <v>63</v>
      </c>
      <c r="AJ3" s="15" t="s">
        <v>64</v>
      </c>
      <c r="AK3" s="15" t="s">
        <v>65</v>
      </c>
      <c r="AL3" s="15" t="s">
        <v>66</v>
      </c>
      <c r="AM3" s="15" t="s">
        <v>67</v>
      </c>
      <c r="AN3" s="15" t="s">
        <v>68</v>
      </c>
      <c r="AO3" s="15" t="s">
        <v>69</v>
      </c>
      <c r="AP3" s="5" t="s">
        <v>6</v>
      </c>
    </row>
    <row r="4" spans="1:43" s="1" customFormat="1" ht="48.75" customHeight="1" x14ac:dyDescent="0.2">
      <c r="A4" s="28"/>
      <c r="B4" s="29"/>
      <c r="C4" s="15" t="s">
        <v>13</v>
      </c>
      <c r="D4" s="15" t="s">
        <v>15</v>
      </c>
      <c r="E4" s="15" t="s">
        <v>31</v>
      </c>
      <c r="F4" s="15" t="s">
        <v>21</v>
      </c>
      <c r="G4" s="15" t="s">
        <v>23</v>
      </c>
      <c r="H4" s="15" t="s">
        <v>25</v>
      </c>
      <c r="I4" s="15" t="s">
        <v>37</v>
      </c>
      <c r="J4" s="15" t="s">
        <v>17</v>
      </c>
      <c r="K4" s="15" t="s">
        <v>19</v>
      </c>
      <c r="L4" s="15" t="s">
        <v>48</v>
      </c>
      <c r="M4" s="15" t="s">
        <v>49</v>
      </c>
      <c r="N4" s="15" t="s">
        <v>84</v>
      </c>
      <c r="O4" s="15" t="s">
        <v>83</v>
      </c>
      <c r="P4" s="15" t="s">
        <v>27</v>
      </c>
      <c r="Q4" s="15" t="s">
        <v>33</v>
      </c>
      <c r="R4" s="15" t="s">
        <v>29</v>
      </c>
      <c r="S4" s="15" t="s">
        <v>86</v>
      </c>
      <c r="T4" s="5" t="s">
        <v>7</v>
      </c>
      <c r="U4" s="5" t="s">
        <v>8</v>
      </c>
      <c r="V4" s="15" t="s">
        <v>42</v>
      </c>
      <c r="W4" s="15" t="s">
        <v>43</v>
      </c>
      <c r="X4" s="15" t="s">
        <v>44</v>
      </c>
      <c r="Y4" s="15" t="s">
        <v>45</v>
      </c>
      <c r="Z4" s="15" t="s">
        <v>54</v>
      </c>
      <c r="AA4" s="15" t="s">
        <v>55</v>
      </c>
      <c r="AB4" s="15" t="s">
        <v>56</v>
      </c>
      <c r="AC4" s="15" t="s">
        <v>57</v>
      </c>
      <c r="AD4" s="15" t="s">
        <v>70</v>
      </c>
      <c r="AE4" s="15" t="s">
        <v>71</v>
      </c>
      <c r="AF4" s="15" t="s">
        <v>72</v>
      </c>
      <c r="AG4" s="15" t="s">
        <v>72</v>
      </c>
      <c r="AH4" s="15" t="s">
        <v>73</v>
      </c>
      <c r="AI4" s="15" t="s">
        <v>74</v>
      </c>
      <c r="AJ4" s="15" t="s">
        <v>75</v>
      </c>
      <c r="AK4" s="15" t="s">
        <v>76</v>
      </c>
      <c r="AL4" s="15" t="s">
        <v>77</v>
      </c>
      <c r="AM4" s="15" t="s">
        <v>78</v>
      </c>
      <c r="AN4" s="15" t="s">
        <v>79</v>
      </c>
      <c r="AO4" s="15" t="s">
        <v>76</v>
      </c>
      <c r="AP4" s="5" t="s">
        <v>9</v>
      </c>
    </row>
    <row r="5" spans="1:43" ht="15" customHeight="1" x14ac:dyDescent="0.2">
      <c r="A5" s="6">
        <v>42736</v>
      </c>
      <c r="B5" s="19">
        <v>42736</v>
      </c>
      <c r="C5" s="7">
        <v>81366.25</v>
      </c>
      <c r="D5" s="7">
        <v>367758.41</v>
      </c>
      <c r="E5" s="7">
        <v>216.97</v>
      </c>
      <c r="F5" s="7">
        <v>1893314.07</v>
      </c>
      <c r="G5" s="7">
        <v>88267.58</v>
      </c>
      <c r="H5" s="7">
        <v>3417.79</v>
      </c>
      <c r="I5" s="7">
        <v>0</v>
      </c>
      <c r="J5" s="7">
        <v>238560.59</v>
      </c>
      <c r="K5" s="7">
        <v>679521.49</v>
      </c>
      <c r="L5" s="7">
        <v>556.09</v>
      </c>
      <c r="M5" s="7">
        <v>0</v>
      </c>
      <c r="N5" s="7">
        <v>0</v>
      </c>
      <c r="O5" s="7">
        <v>0</v>
      </c>
      <c r="P5" s="7">
        <v>904084.44</v>
      </c>
      <c r="Q5" s="7">
        <v>253272.31</v>
      </c>
      <c r="R5" s="7">
        <v>0</v>
      </c>
      <c r="S5" s="7">
        <v>0</v>
      </c>
      <c r="T5" s="7">
        <v>1472730.36</v>
      </c>
      <c r="U5" s="7">
        <v>0</v>
      </c>
      <c r="V5" s="7">
        <v>92808.37</v>
      </c>
      <c r="W5" s="7">
        <v>0.01</v>
      </c>
      <c r="X5" s="7">
        <v>32350.799999999999</v>
      </c>
      <c r="Y5" s="7">
        <v>10.34</v>
      </c>
      <c r="Z5" s="7">
        <v>31265.8</v>
      </c>
      <c r="AA5" s="7">
        <v>136.63</v>
      </c>
      <c r="AB5" s="7">
        <v>12633.55</v>
      </c>
      <c r="AC5" s="7">
        <v>54.99</v>
      </c>
      <c r="AD5" s="7">
        <v>84694.31</v>
      </c>
      <c r="AE5" s="7">
        <v>26385.599999999999</v>
      </c>
      <c r="AF5" s="7">
        <v>183173.28</v>
      </c>
      <c r="AG5" s="7">
        <v>1494.66</v>
      </c>
      <c r="AH5" s="7">
        <v>2627.79</v>
      </c>
      <c r="AI5" s="7">
        <v>8322.4</v>
      </c>
      <c r="AJ5" s="7">
        <v>388095.1</v>
      </c>
      <c r="AK5" s="7">
        <v>22201.94</v>
      </c>
      <c r="AL5" s="7">
        <v>186696.33</v>
      </c>
      <c r="AM5" s="7">
        <v>4556.1499999999996</v>
      </c>
      <c r="AN5" s="7">
        <v>27219.82</v>
      </c>
      <c r="AO5" s="7">
        <v>22834.3</v>
      </c>
      <c r="AP5" s="7">
        <f>C5+D5+E5+F5+G5-H5-I5+J5+K5-L5-M5-N5-O5+P5+Q5-R5-S5+T5-U5+V5+W5-X5-Y5+Z5+AA5-AB5-AC5+AD5+AE5-AF5-AG5+AH5+AI5+AJ5+AK5-AL5-AM5-AN5-AO5</f>
        <v>6160632.3199999984</v>
      </c>
      <c r="AQ5" s="21"/>
    </row>
    <row r="6" spans="1:43" ht="15" customHeight="1" x14ac:dyDescent="0.2">
      <c r="A6" s="6">
        <v>42767</v>
      </c>
      <c r="B6" s="19">
        <v>42767</v>
      </c>
      <c r="C6" s="7">
        <v>67782.55</v>
      </c>
      <c r="D6" s="7">
        <v>607416.59</v>
      </c>
      <c r="E6" s="7">
        <v>0</v>
      </c>
      <c r="F6" s="7">
        <v>265040.82</v>
      </c>
      <c r="G6" s="7">
        <v>137627.07</v>
      </c>
      <c r="H6" s="7">
        <v>21852.65</v>
      </c>
      <c r="I6" s="7">
        <v>0</v>
      </c>
      <c r="J6" s="7">
        <v>191939.6</v>
      </c>
      <c r="K6" s="7">
        <v>745617.24</v>
      </c>
      <c r="L6" s="7">
        <v>6878.69</v>
      </c>
      <c r="M6" s="7">
        <v>297.72000000000003</v>
      </c>
      <c r="N6" s="7">
        <v>696.92</v>
      </c>
      <c r="O6" s="7">
        <v>3121.81</v>
      </c>
      <c r="P6" s="7">
        <v>1200310.3700000001</v>
      </c>
      <c r="Q6" s="7">
        <v>90702.02</v>
      </c>
      <c r="R6" s="7">
        <v>0</v>
      </c>
      <c r="S6" s="7">
        <v>0</v>
      </c>
      <c r="T6" s="7">
        <v>1183819.29</v>
      </c>
      <c r="U6" s="7">
        <v>0</v>
      </c>
      <c r="V6" s="7">
        <v>49941.62</v>
      </c>
      <c r="W6" s="7">
        <v>0.08</v>
      </c>
      <c r="X6" s="7">
        <v>45713.59</v>
      </c>
      <c r="Y6" s="7">
        <v>161.02000000000001</v>
      </c>
      <c r="Z6" s="7">
        <v>40116.089999999997</v>
      </c>
      <c r="AA6" s="7">
        <v>2607.38</v>
      </c>
      <c r="AB6" s="7">
        <v>38436.839999999997</v>
      </c>
      <c r="AC6" s="7">
        <v>2610.35</v>
      </c>
      <c r="AD6" s="7">
        <v>79530.97</v>
      </c>
      <c r="AE6" s="7">
        <v>23966.75</v>
      </c>
      <c r="AF6" s="7">
        <v>141739.85999999999</v>
      </c>
      <c r="AG6" s="7">
        <v>716.85</v>
      </c>
      <c r="AH6" s="7">
        <v>16750.21</v>
      </c>
      <c r="AI6" s="7">
        <v>577219.72</v>
      </c>
      <c r="AJ6" s="7">
        <v>213804.25</v>
      </c>
      <c r="AK6" s="7">
        <v>99571.66</v>
      </c>
      <c r="AL6" s="7">
        <v>146063.66</v>
      </c>
      <c r="AM6" s="7">
        <v>18439.46</v>
      </c>
      <c r="AN6" s="7">
        <v>23806.11</v>
      </c>
      <c r="AO6" s="7">
        <v>582710.42000000004</v>
      </c>
      <c r="AP6" s="7">
        <f t="shared" ref="AP6:AP16" si="0">C6+D6+E6+F6+G6-H6-I6+J6+K6-L6-M6-N6-O6+P6+Q6-R6-S6+T6-U6+V6+W6-X6-Y6+Z6+AA6-AB6-AC6+AD6+AE6-AF6-AG6+AH6+AI6+AJ6+AK6-AL6-AM6-AN6-AO6</f>
        <v>4560518.33</v>
      </c>
    </row>
    <row r="7" spans="1:43" ht="15" customHeight="1" x14ac:dyDescent="0.2">
      <c r="A7" s="6">
        <v>42795</v>
      </c>
      <c r="B7" s="19">
        <v>42795</v>
      </c>
      <c r="C7" s="7">
        <v>116358.11</v>
      </c>
      <c r="D7" s="7">
        <v>344643.44</v>
      </c>
      <c r="E7" s="7">
        <v>0</v>
      </c>
      <c r="F7" s="7">
        <v>227793.13</v>
      </c>
      <c r="G7" s="7">
        <v>236560.06</v>
      </c>
      <c r="H7" s="7">
        <v>35567.03</v>
      </c>
      <c r="I7" s="7">
        <v>0</v>
      </c>
      <c r="J7" s="7">
        <v>49384.35</v>
      </c>
      <c r="K7" s="7">
        <v>299033.71000000002</v>
      </c>
      <c r="L7" s="7">
        <v>124.88</v>
      </c>
      <c r="M7" s="7">
        <v>11.96</v>
      </c>
      <c r="N7" s="7">
        <v>367.02</v>
      </c>
      <c r="O7" s="7">
        <v>1160.3699999999999</v>
      </c>
      <c r="P7" s="7">
        <v>110549.08</v>
      </c>
      <c r="Q7" s="7">
        <v>160417.01</v>
      </c>
      <c r="R7" s="7">
        <v>0</v>
      </c>
      <c r="S7" s="7">
        <v>0</v>
      </c>
      <c r="T7" s="7">
        <v>1163547.3799999999</v>
      </c>
      <c r="U7" s="7">
        <v>0</v>
      </c>
      <c r="V7" s="7">
        <v>54604.23</v>
      </c>
      <c r="W7" s="7">
        <v>0</v>
      </c>
      <c r="X7" s="7">
        <v>47941</v>
      </c>
      <c r="Y7" s="7">
        <v>0</v>
      </c>
      <c r="Z7" s="7">
        <v>43669.14</v>
      </c>
      <c r="AA7" s="7">
        <v>2725.16</v>
      </c>
      <c r="AB7" s="7">
        <v>21928.94</v>
      </c>
      <c r="AC7" s="7">
        <v>499.45</v>
      </c>
      <c r="AD7" s="7">
        <v>88045.69</v>
      </c>
      <c r="AE7" s="7">
        <v>34595.39</v>
      </c>
      <c r="AF7" s="7">
        <v>133356.91</v>
      </c>
      <c r="AG7" s="7">
        <v>4081.13</v>
      </c>
      <c r="AH7" s="7">
        <v>507.92</v>
      </c>
      <c r="AI7" s="7">
        <v>95561.59</v>
      </c>
      <c r="AJ7" s="7">
        <v>130426.69</v>
      </c>
      <c r="AK7" s="7">
        <v>146050.57999999999</v>
      </c>
      <c r="AL7" s="7">
        <v>61011.1</v>
      </c>
      <c r="AM7" s="7">
        <v>39484.21</v>
      </c>
      <c r="AN7" s="7">
        <v>12541.34</v>
      </c>
      <c r="AO7" s="7">
        <v>74678.19</v>
      </c>
      <c r="AP7" s="7">
        <f t="shared" si="0"/>
        <v>2871719.13</v>
      </c>
    </row>
    <row r="8" spans="1:43" ht="15" customHeight="1" x14ac:dyDescent="0.2">
      <c r="A8" s="6">
        <v>42826</v>
      </c>
      <c r="B8" s="19">
        <v>42826</v>
      </c>
      <c r="C8" s="7">
        <v>101550.66</v>
      </c>
      <c r="D8" s="7">
        <v>18874.18</v>
      </c>
      <c r="E8" s="7">
        <v>0</v>
      </c>
      <c r="F8" s="7">
        <v>625525.98</v>
      </c>
      <c r="G8" s="7">
        <v>629480.06000000006</v>
      </c>
      <c r="H8" s="7">
        <v>26342.57</v>
      </c>
      <c r="I8" s="7">
        <v>0</v>
      </c>
      <c r="J8" s="7">
        <v>41778.29</v>
      </c>
      <c r="K8" s="7">
        <v>228073.98</v>
      </c>
      <c r="L8" s="7">
        <v>12.37</v>
      </c>
      <c r="M8" s="7">
        <v>99.11</v>
      </c>
      <c r="N8" s="7">
        <v>2677.73</v>
      </c>
      <c r="O8" s="7">
        <v>3756.47</v>
      </c>
      <c r="P8" s="7">
        <v>135433.54999999999</v>
      </c>
      <c r="Q8" s="7">
        <v>110800</v>
      </c>
      <c r="R8" s="7">
        <v>0</v>
      </c>
      <c r="S8" s="7">
        <v>0</v>
      </c>
      <c r="T8" s="7">
        <v>843250.04</v>
      </c>
      <c r="U8" s="7">
        <v>0</v>
      </c>
      <c r="V8" s="7">
        <v>60975</v>
      </c>
      <c r="W8" s="7">
        <v>0.04</v>
      </c>
      <c r="X8" s="7">
        <v>21154.28</v>
      </c>
      <c r="Y8" s="7">
        <v>2.79</v>
      </c>
      <c r="Z8" s="7">
        <v>32381.58</v>
      </c>
      <c r="AA8" s="7">
        <v>430.6</v>
      </c>
      <c r="AB8" s="7">
        <v>13716.04</v>
      </c>
      <c r="AC8" s="7">
        <v>114.99</v>
      </c>
      <c r="AD8" s="7">
        <v>103336.81</v>
      </c>
      <c r="AE8" s="7">
        <v>145724.63</v>
      </c>
      <c r="AF8" s="7">
        <v>122533.28</v>
      </c>
      <c r="AG8" s="7">
        <v>3234.93</v>
      </c>
      <c r="AH8" s="7">
        <v>2129.71</v>
      </c>
      <c r="AI8" s="7">
        <v>50029.46</v>
      </c>
      <c r="AJ8" s="7">
        <v>120953.06</v>
      </c>
      <c r="AK8" s="7">
        <v>85008.37</v>
      </c>
      <c r="AL8" s="7">
        <v>96784.63</v>
      </c>
      <c r="AM8" s="7">
        <v>24756.95</v>
      </c>
      <c r="AN8" s="7">
        <v>48101.58</v>
      </c>
      <c r="AO8" s="7">
        <v>92108.61</v>
      </c>
      <c r="AP8" s="7">
        <f t="shared" si="0"/>
        <v>2880339.67</v>
      </c>
    </row>
    <row r="9" spans="1:43" ht="15" customHeight="1" x14ac:dyDescent="0.2">
      <c r="A9" s="6">
        <v>42856</v>
      </c>
      <c r="B9" s="19">
        <v>42856</v>
      </c>
      <c r="C9" s="7">
        <v>9573.48</v>
      </c>
      <c r="D9" s="7">
        <v>0</v>
      </c>
      <c r="E9" s="7">
        <v>0</v>
      </c>
      <c r="F9" s="7">
        <v>434480.38</v>
      </c>
      <c r="G9" s="7">
        <v>251332.31</v>
      </c>
      <c r="H9" s="7">
        <v>9716.9500000000007</v>
      </c>
      <c r="I9" s="7">
        <v>0</v>
      </c>
      <c r="J9" s="7">
        <v>19167.25</v>
      </c>
      <c r="K9" s="7">
        <v>181890.32</v>
      </c>
      <c r="L9" s="7">
        <v>0.69</v>
      </c>
      <c r="M9" s="7">
        <v>71.650000000000006</v>
      </c>
      <c r="N9" s="7">
        <v>2030.1</v>
      </c>
      <c r="O9" s="7">
        <v>3068.01</v>
      </c>
      <c r="P9" s="7">
        <v>172838.97</v>
      </c>
      <c r="Q9" s="7">
        <v>188444.65</v>
      </c>
      <c r="R9" s="7">
        <v>0</v>
      </c>
      <c r="S9" s="7">
        <v>0</v>
      </c>
      <c r="T9" s="7">
        <v>1410869.71</v>
      </c>
      <c r="U9" s="7">
        <v>0</v>
      </c>
      <c r="V9" s="7">
        <v>54833.17</v>
      </c>
      <c r="W9" s="7">
        <v>59.12</v>
      </c>
      <c r="X9" s="7">
        <v>29814.51</v>
      </c>
      <c r="Y9" s="7">
        <v>212.28</v>
      </c>
      <c r="Z9" s="7">
        <v>31265.43</v>
      </c>
      <c r="AA9" s="7">
        <v>715.76</v>
      </c>
      <c r="AB9" s="7">
        <v>23559.94</v>
      </c>
      <c r="AC9" s="7">
        <v>252.85</v>
      </c>
      <c r="AD9" s="7">
        <v>54631.73</v>
      </c>
      <c r="AE9" s="7">
        <v>69831.789999999994</v>
      </c>
      <c r="AF9" s="7">
        <v>173850.11</v>
      </c>
      <c r="AG9" s="7">
        <v>189.35</v>
      </c>
      <c r="AH9" s="7">
        <v>2838.52</v>
      </c>
      <c r="AI9" s="7">
        <v>6325.48</v>
      </c>
      <c r="AJ9" s="7">
        <v>175232.91</v>
      </c>
      <c r="AK9" s="7">
        <v>30772.77</v>
      </c>
      <c r="AL9" s="7">
        <v>107715.63</v>
      </c>
      <c r="AM9" s="7">
        <v>17548.810000000001</v>
      </c>
      <c r="AN9" s="7">
        <v>19256.12</v>
      </c>
      <c r="AO9" s="7">
        <v>10450.17</v>
      </c>
      <c r="AP9" s="7">
        <f t="shared" si="0"/>
        <v>2697366.5800000005</v>
      </c>
    </row>
    <row r="10" spans="1:43" ht="15" customHeight="1" x14ac:dyDescent="0.2">
      <c r="A10" s="6">
        <v>42887</v>
      </c>
      <c r="B10" s="19">
        <v>42887</v>
      </c>
      <c r="C10" s="7">
        <v>16619.43</v>
      </c>
      <c r="D10" s="7">
        <v>0</v>
      </c>
      <c r="E10" s="7">
        <v>0</v>
      </c>
      <c r="F10" s="7">
        <v>322076.23</v>
      </c>
      <c r="G10" s="7">
        <v>132885.47</v>
      </c>
      <c r="H10" s="7">
        <v>4348.1499999999996</v>
      </c>
      <c r="I10" s="7">
        <v>0</v>
      </c>
      <c r="J10" s="7">
        <v>15458.39</v>
      </c>
      <c r="K10" s="7">
        <v>104909.68</v>
      </c>
      <c r="L10" s="7">
        <v>19.739999999999998</v>
      </c>
      <c r="M10" s="7">
        <v>49.12</v>
      </c>
      <c r="N10" s="7">
        <v>3894.5899999999997</v>
      </c>
      <c r="O10" s="7">
        <v>4252.58</v>
      </c>
      <c r="P10" s="7">
        <v>118415.82</v>
      </c>
      <c r="Q10" s="7">
        <v>86469.3</v>
      </c>
      <c r="R10" s="7">
        <v>0</v>
      </c>
      <c r="S10" s="7">
        <v>1278.33</v>
      </c>
      <c r="T10" s="7">
        <v>1135183.6200000001</v>
      </c>
      <c r="U10" s="7">
        <v>0</v>
      </c>
      <c r="V10" s="7">
        <v>83391.72</v>
      </c>
      <c r="W10" s="7">
        <v>0</v>
      </c>
      <c r="X10" s="7">
        <v>11980.98</v>
      </c>
      <c r="Y10" s="7">
        <v>0</v>
      </c>
      <c r="Z10" s="7">
        <v>23775.42</v>
      </c>
      <c r="AA10" s="7">
        <v>155.16</v>
      </c>
      <c r="AB10" s="7">
        <v>21632.22</v>
      </c>
      <c r="AC10" s="7">
        <v>51.57</v>
      </c>
      <c r="AD10" s="7">
        <v>105478.19</v>
      </c>
      <c r="AE10" s="7">
        <v>18728.39</v>
      </c>
      <c r="AF10" s="7">
        <v>101533.14</v>
      </c>
      <c r="AG10" s="7">
        <v>3425.4</v>
      </c>
      <c r="AH10" s="7">
        <v>16866.27</v>
      </c>
      <c r="AI10" s="7">
        <v>3498.06</v>
      </c>
      <c r="AJ10" s="7">
        <v>182293.74</v>
      </c>
      <c r="AK10" s="7">
        <v>42034.6</v>
      </c>
      <c r="AL10" s="7">
        <v>49017.68</v>
      </c>
      <c r="AM10" s="7">
        <v>14003.75</v>
      </c>
      <c r="AN10" s="7">
        <v>27952.93</v>
      </c>
      <c r="AO10" s="7">
        <v>5312.77</v>
      </c>
      <c r="AP10" s="7">
        <f t="shared" si="0"/>
        <v>2159486.54</v>
      </c>
    </row>
    <row r="11" spans="1:43" ht="15" customHeight="1" x14ac:dyDescent="0.2">
      <c r="A11" s="6">
        <v>42917</v>
      </c>
      <c r="B11" s="19">
        <v>42917</v>
      </c>
      <c r="C11" s="7">
        <v>0</v>
      </c>
      <c r="D11" s="7">
        <v>0</v>
      </c>
      <c r="E11" s="7">
        <v>0</v>
      </c>
      <c r="F11" s="7">
        <v>228170.72</v>
      </c>
      <c r="G11" s="7">
        <v>845204.93</v>
      </c>
      <c r="H11" s="7">
        <v>9766.64</v>
      </c>
      <c r="I11" s="7">
        <v>0</v>
      </c>
      <c r="J11" s="7">
        <v>80718.44</v>
      </c>
      <c r="K11" s="7">
        <v>105496.2</v>
      </c>
      <c r="L11" s="7">
        <v>11.77</v>
      </c>
      <c r="M11" s="7">
        <v>21.61</v>
      </c>
      <c r="N11" s="7">
        <v>739.63</v>
      </c>
      <c r="O11" s="7">
        <v>1520.8899999999999</v>
      </c>
      <c r="P11" s="7">
        <v>34445.64</v>
      </c>
      <c r="Q11" s="7">
        <v>198608.25</v>
      </c>
      <c r="R11" s="7">
        <v>0</v>
      </c>
      <c r="S11" s="7">
        <v>0</v>
      </c>
      <c r="T11" s="7">
        <v>1441207.15</v>
      </c>
      <c r="U11" s="7">
        <v>0</v>
      </c>
      <c r="V11" s="7">
        <v>101261.21</v>
      </c>
      <c r="W11" s="7">
        <v>0.03</v>
      </c>
      <c r="X11" s="7">
        <v>11434.46</v>
      </c>
      <c r="Y11" s="7">
        <v>136.30000000000001</v>
      </c>
      <c r="Z11" s="7">
        <v>24324.76</v>
      </c>
      <c r="AA11" s="7">
        <v>434.79</v>
      </c>
      <c r="AB11" s="7">
        <v>16563.79</v>
      </c>
      <c r="AC11" s="7">
        <v>116.22</v>
      </c>
      <c r="AD11" s="7">
        <v>48178.75</v>
      </c>
      <c r="AE11" s="7">
        <v>164234.71</v>
      </c>
      <c r="AF11" s="7">
        <v>123119.94</v>
      </c>
      <c r="AG11" s="7">
        <v>286.61</v>
      </c>
      <c r="AH11" s="7">
        <v>661.98</v>
      </c>
      <c r="AI11" s="7">
        <v>4825.3900000000003</v>
      </c>
      <c r="AJ11" s="7">
        <v>154103.07</v>
      </c>
      <c r="AK11" s="7">
        <v>20838.830000000002</v>
      </c>
      <c r="AL11" s="7">
        <v>40332.410000000003</v>
      </c>
      <c r="AM11" s="7">
        <v>13222.39</v>
      </c>
      <c r="AN11" s="7">
        <v>4126.32</v>
      </c>
      <c r="AO11" s="7">
        <v>77633.149999999994</v>
      </c>
      <c r="AP11" s="7">
        <f t="shared" si="0"/>
        <v>3153682.7199999997</v>
      </c>
    </row>
    <row r="12" spans="1:43" ht="15" customHeight="1" x14ac:dyDescent="0.2">
      <c r="A12" s="6">
        <v>42948</v>
      </c>
      <c r="B12" s="19">
        <v>42948</v>
      </c>
      <c r="C12" s="7">
        <v>16687.84</v>
      </c>
      <c r="D12" s="7">
        <v>0</v>
      </c>
      <c r="E12" s="7">
        <v>0</v>
      </c>
      <c r="F12" s="7">
        <v>425953</v>
      </c>
      <c r="G12" s="7">
        <v>522191.72</v>
      </c>
      <c r="H12" s="7">
        <v>10512.91</v>
      </c>
      <c r="I12" s="7">
        <v>0</v>
      </c>
      <c r="J12" s="7">
        <v>80201.600000000006</v>
      </c>
      <c r="K12" s="7">
        <v>135454.24</v>
      </c>
      <c r="L12" s="7">
        <v>62.56</v>
      </c>
      <c r="M12" s="7">
        <v>88.59</v>
      </c>
      <c r="N12" s="7">
        <v>6431.5</v>
      </c>
      <c r="O12" s="7">
        <v>4677.22</v>
      </c>
      <c r="P12" s="7">
        <v>208896.98</v>
      </c>
      <c r="Q12" s="7">
        <v>100227.51</v>
      </c>
      <c r="R12" s="7">
        <v>0</v>
      </c>
      <c r="S12" s="7">
        <v>0</v>
      </c>
      <c r="T12" s="7">
        <v>1439738.62</v>
      </c>
      <c r="U12" s="7">
        <v>0</v>
      </c>
      <c r="V12" s="7">
        <v>79529.42</v>
      </c>
      <c r="W12" s="7">
        <v>0</v>
      </c>
      <c r="X12" s="7">
        <v>6474.42</v>
      </c>
      <c r="Y12" s="7">
        <v>0</v>
      </c>
      <c r="Z12" s="7">
        <v>14776.86</v>
      </c>
      <c r="AA12" s="7">
        <v>148.57</v>
      </c>
      <c r="AB12" s="7">
        <v>14686.51</v>
      </c>
      <c r="AC12" s="7">
        <v>35.5</v>
      </c>
      <c r="AD12" s="7">
        <v>139222.54</v>
      </c>
      <c r="AE12" s="7">
        <v>55249.38</v>
      </c>
      <c r="AF12" s="7">
        <v>142059.5</v>
      </c>
      <c r="AG12" s="7">
        <v>110.57</v>
      </c>
      <c r="AH12" s="7">
        <v>1775.25</v>
      </c>
      <c r="AI12" s="7">
        <v>12198.26</v>
      </c>
      <c r="AJ12" s="7">
        <v>176323.07</v>
      </c>
      <c r="AK12" s="7">
        <v>25691.59</v>
      </c>
      <c r="AL12" s="7">
        <v>38521.08</v>
      </c>
      <c r="AM12" s="7">
        <v>12227.09</v>
      </c>
      <c r="AN12" s="7">
        <v>15498.41</v>
      </c>
      <c r="AO12" s="7">
        <v>84616.86</v>
      </c>
      <c r="AP12" s="7">
        <f t="shared" si="0"/>
        <v>3098263.7299999995</v>
      </c>
    </row>
    <row r="13" spans="1:43" ht="15" customHeight="1" x14ac:dyDescent="0.2">
      <c r="A13" s="6">
        <v>42979</v>
      </c>
      <c r="B13" s="19">
        <v>42979</v>
      </c>
      <c r="C13" s="7">
        <v>0</v>
      </c>
      <c r="D13" s="7">
        <v>0</v>
      </c>
      <c r="E13" s="7">
        <v>0</v>
      </c>
      <c r="F13" s="7">
        <v>117331.77</v>
      </c>
      <c r="G13" s="7">
        <v>178827</v>
      </c>
      <c r="H13" s="7">
        <v>8081.25</v>
      </c>
      <c r="I13" s="7">
        <v>0</v>
      </c>
      <c r="J13" s="7">
        <v>54533.05</v>
      </c>
      <c r="K13" s="7">
        <v>85379</v>
      </c>
      <c r="L13" s="7">
        <v>4.32</v>
      </c>
      <c r="M13" s="7">
        <v>372.54</v>
      </c>
      <c r="N13" s="7">
        <v>1922.1799999999998</v>
      </c>
      <c r="O13" s="7">
        <v>15146.01</v>
      </c>
      <c r="P13" s="7">
        <v>8710.56</v>
      </c>
      <c r="Q13" s="7">
        <v>57368.25</v>
      </c>
      <c r="R13" s="7">
        <v>0</v>
      </c>
      <c r="S13" s="7">
        <v>0</v>
      </c>
      <c r="T13" s="7">
        <v>1261215.3400000001</v>
      </c>
      <c r="U13" s="7">
        <v>0</v>
      </c>
      <c r="V13" s="7">
        <v>68531.39</v>
      </c>
      <c r="W13" s="7">
        <v>0</v>
      </c>
      <c r="X13" s="7">
        <v>26053.63</v>
      </c>
      <c r="Y13" s="7">
        <v>0</v>
      </c>
      <c r="Z13" s="7">
        <v>24606.35</v>
      </c>
      <c r="AA13" s="7">
        <v>168.4</v>
      </c>
      <c r="AB13" s="7">
        <v>11586.21</v>
      </c>
      <c r="AC13" s="7">
        <v>13.64</v>
      </c>
      <c r="AD13" s="7">
        <v>53519.87</v>
      </c>
      <c r="AE13" s="7">
        <v>17244.169999999998</v>
      </c>
      <c r="AF13" s="7">
        <v>123031.54</v>
      </c>
      <c r="AG13" s="7">
        <v>1650.48</v>
      </c>
      <c r="AH13" s="7">
        <v>1539.03</v>
      </c>
      <c r="AI13" s="7">
        <v>31045</v>
      </c>
      <c r="AJ13" s="7">
        <v>210933.22</v>
      </c>
      <c r="AK13" s="7">
        <v>15157.97</v>
      </c>
      <c r="AL13" s="7">
        <v>34274.6</v>
      </c>
      <c r="AM13" s="7">
        <v>29202.6</v>
      </c>
      <c r="AN13" s="7">
        <v>5353.4</v>
      </c>
      <c r="AO13" s="7">
        <v>57804.92</v>
      </c>
      <c r="AP13" s="7">
        <f t="shared" si="0"/>
        <v>1871613.0500000003</v>
      </c>
    </row>
    <row r="14" spans="1:43" ht="15" customHeight="1" x14ac:dyDescent="0.2">
      <c r="A14" s="6">
        <v>43009</v>
      </c>
      <c r="B14" s="19">
        <v>43009</v>
      </c>
      <c r="C14" s="7">
        <v>14786.49</v>
      </c>
      <c r="D14" s="7">
        <v>334.75</v>
      </c>
      <c r="E14" s="7">
        <v>0</v>
      </c>
      <c r="F14" s="7">
        <v>227313.86</v>
      </c>
      <c r="G14" s="7">
        <v>234351.1</v>
      </c>
      <c r="H14" s="7">
        <v>23315.31</v>
      </c>
      <c r="I14" s="7">
        <v>0</v>
      </c>
      <c r="J14" s="7">
        <v>48508.89</v>
      </c>
      <c r="K14" s="7">
        <v>387564.43</v>
      </c>
      <c r="L14" s="7">
        <v>389.89</v>
      </c>
      <c r="M14" s="7">
        <v>0</v>
      </c>
      <c r="N14" s="7">
        <v>287.74</v>
      </c>
      <c r="O14" s="7">
        <v>1953.8</v>
      </c>
      <c r="P14" s="7">
        <v>81564.78</v>
      </c>
      <c r="Q14" s="7">
        <v>60768.9</v>
      </c>
      <c r="R14" s="7">
        <v>0</v>
      </c>
      <c r="S14" s="7">
        <v>0</v>
      </c>
      <c r="T14" s="7">
        <v>1439184.69</v>
      </c>
      <c r="U14" s="7">
        <v>0</v>
      </c>
      <c r="V14" s="7">
        <v>65589.759999999995</v>
      </c>
      <c r="W14" s="7">
        <v>0.28999999999999998</v>
      </c>
      <c r="X14" s="7">
        <v>16076.38</v>
      </c>
      <c r="Y14" s="7">
        <v>1678.55</v>
      </c>
      <c r="Z14" s="7">
        <v>26382.720000000001</v>
      </c>
      <c r="AA14" s="7">
        <v>158.80000000000001</v>
      </c>
      <c r="AB14" s="7">
        <v>11098.77</v>
      </c>
      <c r="AC14" s="7">
        <v>101.21</v>
      </c>
      <c r="AD14" s="7">
        <v>76718.59</v>
      </c>
      <c r="AE14" s="7">
        <v>12749.4</v>
      </c>
      <c r="AF14" s="7">
        <v>146759.9</v>
      </c>
      <c r="AG14" s="7">
        <v>1609.27</v>
      </c>
      <c r="AH14" s="7">
        <v>2841.28</v>
      </c>
      <c r="AI14" s="7">
        <v>14797.79</v>
      </c>
      <c r="AJ14" s="7">
        <v>158835.29999999999</v>
      </c>
      <c r="AK14" s="7">
        <v>136416.99</v>
      </c>
      <c r="AL14" s="7">
        <v>73203.28</v>
      </c>
      <c r="AM14" s="7">
        <v>148512.39000000001</v>
      </c>
      <c r="AN14" s="7">
        <v>5365.03</v>
      </c>
      <c r="AO14" s="7">
        <v>52346.01</v>
      </c>
      <c r="AP14" s="7">
        <f t="shared" si="0"/>
        <v>2506171.2799999998</v>
      </c>
    </row>
    <row r="15" spans="1:43" ht="15" customHeight="1" x14ac:dyDescent="0.2">
      <c r="A15" s="6">
        <v>43040</v>
      </c>
      <c r="B15" s="19">
        <v>43040</v>
      </c>
      <c r="C15" s="7">
        <v>115175.76</v>
      </c>
      <c r="D15" s="7">
        <v>8127.64</v>
      </c>
      <c r="E15" s="7">
        <v>0</v>
      </c>
      <c r="F15" s="7">
        <v>274285.65000000002</v>
      </c>
      <c r="G15" s="7">
        <v>218585.42</v>
      </c>
      <c r="H15" s="7">
        <v>21574.31</v>
      </c>
      <c r="I15" s="7">
        <v>0</v>
      </c>
      <c r="J15" s="7">
        <v>149277.44</v>
      </c>
      <c r="K15" s="7">
        <v>548253</v>
      </c>
      <c r="L15" s="7">
        <v>65.820000000000007</v>
      </c>
      <c r="M15" s="7">
        <v>13.96</v>
      </c>
      <c r="N15" s="7">
        <v>151.76999999999998</v>
      </c>
      <c r="O15" s="7">
        <v>1303.3599999999999</v>
      </c>
      <c r="P15" s="7">
        <v>41193.050000000003</v>
      </c>
      <c r="Q15" s="7">
        <v>17058.32</v>
      </c>
      <c r="R15" s="7">
        <v>0</v>
      </c>
      <c r="S15" s="7">
        <v>0</v>
      </c>
      <c r="T15" s="7">
        <v>505806.3</v>
      </c>
      <c r="U15" s="7">
        <v>0</v>
      </c>
      <c r="V15" s="7">
        <v>84992.12</v>
      </c>
      <c r="W15" s="7">
        <v>0</v>
      </c>
      <c r="X15" s="7">
        <v>38285.61</v>
      </c>
      <c r="Y15" s="7">
        <v>0</v>
      </c>
      <c r="Z15" s="7">
        <v>41213.949999999997</v>
      </c>
      <c r="AA15" s="7">
        <v>319.81</v>
      </c>
      <c r="AB15" s="7">
        <v>13281.21</v>
      </c>
      <c r="AC15" s="7">
        <v>262.07</v>
      </c>
      <c r="AD15" s="7">
        <v>118773.18</v>
      </c>
      <c r="AE15" s="7">
        <v>30723.66</v>
      </c>
      <c r="AF15" s="7">
        <v>130982.09</v>
      </c>
      <c r="AG15" s="7">
        <v>3107.97</v>
      </c>
      <c r="AH15" s="7">
        <v>4845.7</v>
      </c>
      <c r="AI15" s="7">
        <v>10045.629999999999</v>
      </c>
      <c r="AJ15" s="7">
        <v>148830.44</v>
      </c>
      <c r="AK15" s="7">
        <v>252453.33</v>
      </c>
      <c r="AL15" s="7">
        <v>56068.84</v>
      </c>
      <c r="AM15" s="7">
        <v>227617.55</v>
      </c>
      <c r="AN15" s="7">
        <v>12332.66</v>
      </c>
      <c r="AO15" s="7">
        <v>43827.88</v>
      </c>
      <c r="AP15" s="7">
        <f t="shared" si="0"/>
        <v>2021085.2999999998</v>
      </c>
    </row>
    <row r="16" spans="1:43" ht="15" customHeight="1" thickBot="1" x14ac:dyDescent="0.25">
      <c r="A16" s="6">
        <v>43070</v>
      </c>
      <c r="B16" s="19">
        <v>43070</v>
      </c>
      <c r="C16" s="8">
        <v>158598.79</v>
      </c>
      <c r="D16" s="8">
        <v>62089.71</v>
      </c>
      <c r="E16" s="8">
        <v>0</v>
      </c>
      <c r="F16" s="8">
        <v>267582.55</v>
      </c>
      <c r="G16" s="8">
        <v>392344.22</v>
      </c>
      <c r="H16" s="8">
        <v>21702.26</v>
      </c>
      <c r="I16" s="8">
        <v>0</v>
      </c>
      <c r="J16" s="8">
        <v>162482.93</v>
      </c>
      <c r="K16" s="8">
        <v>928666.52</v>
      </c>
      <c r="L16" s="8">
        <v>31.73</v>
      </c>
      <c r="M16" s="8">
        <v>573.61</v>
      </c>
      <c r="N16" s="8">
        <v>3209.5800000000004</v>
      </c>
      <c r="O16" s="8">
        <v>2252.62</v>
      </c>
      <c r="P16" s="8">
        <v>59851.53</v>
      </c>
      <c r="Q16" s="8">
        <v>49014.82</v>
      </c>
      <c r="R16" s="8">
        <v>0</v>
      </c>
      <c r="S16" s="8">
        <v>0</v>
      </c>
      <c r="T16" s="8">
        <v>307617.59999999998</v>
      </c>
      <c r="U16" s="8">
        <v>19059.96</v>
      </c>
      <c r="V16" s="8">
        <v>70403.73</v>
      </c>
      <c r="W16" s="8">
        <v>27.9</v>
      </c>
      <c r="X16" s="8">
        <v>66405.19</v>
      </c>
      <c r="Y16" s="8">
        <v>480.83</v>
      </c>
      <c r="Z16" s="8">
        <v>48608.07</v>
      </c>
      <c r="AA16" s="8">
        <v>699.87</v>
      </c>
      <c r="AB16" s="8">
        <v>9009.9599999999991</v>
      </c>
      <c r="AC16" s="8">
        <v>396.79</v>
      </c>
      <c r="AD16" s="8">
        <v>100799.1</v>
      </c>
      <c r="AE16" s="8">
        <v>67572.479999999996</v>
      </c>
      <c r="AF16" s="8">
        <v>123915.45</v>
      </c>
      <c r="AG16" s="8">
        <v>19034.439999999999</v>
      </c>
      <c r="AH16" s="8">
        <v>49023.97</v>
      </c>
      <c r="AI16" s="8">
        <v>22429.66</v>
      </c>
      <c r="AJ16" s="8">
        <v>167684.68</v>
      </c>
      <c r="AK16" s="8">
        <v>86155.69</v>
      </c>
      <c r="AL16" s="8">
        <v>52090.400000000001</v>
      </c>
      <c r="AM16" s="8">
        <v>68833.7</v>
      </c>
      <c r="AN16" s="8">
        <v>62303.92</v>
      </c>
      <c r="AO16" s="8">
        <v>63413.03</v>
      </c>
      <c r="AP16" s="7">
        <f t="shared" si="0"/>
        <v>2488940.35</v>
      </c>
    </row>
    <row r="17" spans="1:42" s="1" customFormat="1" ht="15" customHeight="1" thickTop="1" x14ac:dyDescent="0.2">
      <c r="A17" s="10" t="s">
        <v>1</v>
      </c>
      <c r="B17" s="10" t="s">
        <v>10</v>
      </c>
      <c r="C17" s="9">
        <f t="shared" ref="C17:AO17" si="1">SUM(C5:C16)</f>
        <v>698499.36</v>
      </c>
      <c r="D17" s="9">
        <f t="shared" si="1"/>
        <v>1409244.7199999997</v>
      </c>
      <c r="E17" s="9">
        <f t="shared" si="1"/>
        <v>216.97</v>
      </c>
      <c r="F17" s="9">
        <f t="shared" si="1"/>
        <v>5308868.16</v>
      </c>
      <c r="G17" s="9">
        <f t="shared" si="1"/>
        <v>3867656.9400000004</v>
      </c>
      <c r="H17" s="9">
        <f t="shared" si="1"/>
        <v>196197.82</v>
      </c>
      <c r="I17" s="9">
        <f t="shared" si="1"/>
        <v>0</v>
      </c>
      <c r="J17" s="9">
        <f t="shared" si="1"/>
        <v>1132010.8199999998</v>
      </c>
      <c r="K17" s="9">
        <f t="shared" si="1"/>
        <v>4429859.8100000005</v>
      </c>
      <c r="L17" s="9">
        <f t="shared" si="1"/>
        <v>8158.5499999999993</v>
      </c>
      <c r="M17" s="9">
        <f t="shared" si="1"/>
        <v>1599.8700000000003</v>
      </c>
      <c r="N17" s="9">
        <f>SUM(N5:N16)</f>
        <v>22408.760000000002</v>
      </c>
      <c r="O17" s="9">
        <f>SUM(O5:O16)</f>
        <v>42213.140000000007</v>
      </c>
      <c r="P17" s="9">
        <f t="shared" si="1"/>
        <v>3076294.7699999996</v>
      </c>
      <c r="Q17" s="9">
        <f t="shared" si="1"/>
        <v>1373151.34</v>
      </c>
      <c r="R17" s="9">
        <f t="shared" si="1"/>
        <v>0</v>
      </c>
      <c r="S17" s="9">
        <f t="shared" si="1"/>
        <v>1278.33</v>
      </c>
      <c r="T17" s="9">
        <f t="shared" si="1"/>
        <v>13604170.100000001</v>
      </c>
      <c r="U17" s="9">
        <f t="shared" si="1"/>
        <v>19059.96</v>
      </c>
      <c r="V17" s="9">
        <f>SUM(V5:V16)</f>
        <v>866861.74</v>
      </c>
      <c r="W17" s="9">
        <f>SUM(W5:W16)</f>
        <v>87.47</v>
      </c>
      <c r="X17" s="9">
        <f>SUM(X5:X16)</f>
        <v>353684.85000000003</v>
      </c>
      <c r="Y17" s="9">
        <f>SUM(Y5:Y16)</f>
        <v>2682.1099999999997</v>
      </c>
      <c r="Z17" s="9">
        <f>SUM(Z5:Z16)</f>
        <v>382386.16999999993</v>
      </c>
      <c r="AA17" s="9">
        <f t="shared" si="1"/>
        <v>8700.93</v>
      </c>
      <c r="AB17" s="9">
        <f t="shared" si="1"/>
        <v>208133.97999999998</v>
      </c>
      <c r="AC17" s="9">
        <f t="shared" si="1"/>
        <v>4509.6299999999992</v>
      </c>
      <c r="AD17" s="9">
        <f t="shared" si="1"/>
        <v>1052929.73</v>
      </c>
      <c r="AE17" s="9">
        <f t="shared" si="1"/>
        <v>667006.35000000009</v>
      </c>
      <c r="AF17" s="9">
        <f t="shared" si="1"/>
        <v>1646055</v>
      </c>
      <c r="AG17" s="9">
        <f t="shared" si="1"/>
        <v>38941.660000000003</v>
      </c>
      <c r="AH17" s="9">
        <f t="shared" si="1"/>
        <v>102407.63</v>
      </c>
      <c r="AI17" s="9">
        <f t="shared" si="1"/>
        <v>836298.44000000006</v>
      </c>
      <c r="AJ17" s="9">
        <f t="shared" si="1"/>
        <v>2227515.5300000003</v>
      </c>
      <c r="AK17" s="9">
        <f t="shared" si="1"/>
        <v>962354.32000000007</v>
      </c>
      <c r="AL17" s="9">
        <f t="shared" si="1"/>
        <v>941779.64</v>
      </c>
      <c r="AM17" s="9">
        <f t="shared" si="1"/>
        <v>618405.05000000005</v>
      </c>
      <c r="AN17" s="9">
        <f t="shared" si="1"/>
        <v>263857.64</v>
      </c>
      <c r="AO17" s="9">
        <f t="shared" si="1"/>
        <v>1167736.31</v>
      </c>
      <c r="AP17" s="9">
        <f>SUM(AP5:AP16)</f>
        <v>36469819</v>
      </c>
    </row>
    <row r="18" spans="1:42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42" ht="13.5" thickBot="1" x14ac:dyDescent="0.25">
      <c r="C19" s="3"/>
      <c r="D19" s="3"/>
      <c r="E19" s="3"/>
    </row>
    <row r="20" spans="1:42" x14ac:dyDescent="0.2">
      <c r="A20" s="13" t="s">
        <v>2</v>
      </c>
      <c r="B20" s="16" t="s">
        <v>34</v>
      </c>
      <c r="C20" s="22">
        <f>C17+D17+E17+F17+G17+J17+K17+P17+Q17+T17+V17+W17+Z17+AA17+AD17+AE17+AH17+AI17+AJ17+AK17</f>
        <v>42006521.300000004</v>
      </c>
      <c r="D20" s="3"/>
      <c r="E20" s="3"/>
    </row>
    <row r="21" spans="1:42" ht="13.5" thickBot="1" x14ac:dyDescent="0.25">
      <c r="A21" s="14" t="s">
        <v>3</v>
      </c>
      <c r="B21" s="17" t="s">
        <v>35</v>
      </c>
      <c r="C21" s="23">
        <f>H17+I17+L17+M17+N17+O17+R17+S17+U17+X17+Y17+AB17+AC17+AF17+AG17+AL17+AM17+AN17+AO17</f>
        <v>5536702.3000000007</v>
      </c>
      <c r="D21" s="3"/>
      <c r="E21" s="3"/>
    </row>
    <row r="22" spans="1:42" ht="14.25" thickTop="1" thickBot="1" x14ac:dyDescent="0.25">
      <c r="A22" s="11" t="s">
        <v>4</v>
      </c>
      <c r="B22" s="18" t="s">
        <v>11</v>
      </c>
      <c r="C22" s="12">
        <f>C20-C21</f>
        <v>36469819</v>
      </c>
      <c r="D22" s="4"/>
      <c r="E22" s="4"/>
      <c r="F22" s="20"/>
      <c r="G22" s="20"/>
    </row>
    <row r="23" spans="1:42" x14ac:dyDescent="0.2">
      <c r="C23" s="3"/>
    </row>
  </sheetData>
  <mergeCells count="2">
    <mergeCell ref="A3:B4"/>
    <mergeCell ref="C1:AP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2017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Thaller Stefan</cp:lastModifiedBy>
  <cp:lastPrinted>2006-12-19T14:43:10Z</cp:lastPrinted>
  <dcterms:created xsi:type="dcterms:W3CDTF">1996-10-17T05:27:31Z</dcterms:created>
  <dcterms:modified xsi:type="dcterms:W3CDTF">2018-01-18T14:11:46Z</dcterms:modified>
</cp:coreProperties>
</file>