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rganisation_Clearing\AUSGLEICHSMARKT\Statistiken für APCS HP\Regelenergiekosten\"/>
    </mc:Choice>
  </mc:AlternateContent>
  <xr:revisionPtr revIDLastSave="0" documentId="13_ncr:1_{A489243C-E1EB-433B-88EB-A4E87A1B08CA}" xr6:coauthVersionLast="40" xr6:coauthVersionMax="40" xr10:uidLastSave="{00000000-0000-0000-0000-000000000000}"/>
  <bookViews>
    <workbookView xWindow="270" yWindow="45" windowWidth="19155" windowHeight="7455" xr2:uid="{00000000-000D-0000-FFFF-FFFF00000000}"/>
  </bookViews>
  <sheets>
    <sheet name="2018" sheetId="1" r:id="rId1"/>
  </sheets>
  <externalReferences>
    <externalReference r:id="rId2"/>
  </externalReferences>
  <definedNames>
    <definedName name="BErlös">'[1]Detail Ausgleichsmarkt'!$F$6</definedName>
    <definedName name="BKosten">'[1]Detail Ausgleichsmarkt'!$G$6</definedName>
    <definedName name="CErlös">'[1]Detail Ausgleichsmarkt'!$F$7</definedName>
    <definedName name="CKosten">'[1]Detail Ausgleichsmarkt'!$G$7</definedName>
    <definedName name="EErlös">'[1]Detail Ausgleichsmarkt'!$F$8</definedName>
    <definedName name="EKosten">'[1]Detail Ausgleichsmarkt'!$G$8</definedName>
    <definedName name="MKosten">'[1]Detail Ausgleichsmarkt'!$G$5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11" i="1" l="1"/>
  <c r="AR6" i="1" l="1"/>
  <c r="AR7" i="1"/>
  <c r="AR8" i="1"/>
  <c r="AR9" i="1"/>
  <c r="AR10" i="1"/>
  <c r="AR12" i="1"/>
  <c r="AR13" i="1"/>
  <c r="AR14" i="1"/>
  <c r="AR15" i="1"/>
  <c r="AR16" i="1"/>
  <c r="AR5" i="1"/>
  <c r="L17" i="1"/>
  <c r="M17" i="1"/>
  <c r="N17" i="1"/>
  <c r="O17" i="1"/>
  <c r="P17" i="1"/>
  <c r="Q17" i="1"/>
  <c r="U17" i="1" l="1"/>
  <c r="AR17" i="1" l="1"/>
  <c r="AF17" i="1"/>
  <c r="AG17" i="1"/>
  <c r="AH17" i="1"/>
  <c r="AI17" i="1"/>
  <c r="AJ17" i="1"/>
  <c r="AK17" i="1"/>
  <c r="AL17" i="1"/>
  <c r="AM17" i="1"/>
  <c r="AN17" i="1"/>
  <c r="AO17" i="1"/>
  <c r="AP17" i="1"/>
  <c r="AQ17" i="1"/>
  <c r="V17" i="1" l="1"/>
  <c r="AB17" i="1"/>
  <c r="AA17" i="1"/>
  <c r="AC17" i="1"/>
  <c r="AD17" i="1"/>
  <c r="AE17" i="1"/>
  <c r="Z17" i="1"/>
  <c r="X17" i="1"/>
  <c r="I17" i="1"/>
  <c r="R17" i="1"/>
  <c r="S17" i="1"/>
  <c r="E17" i="1"/>
  <c r="F17" i="1"/>
  <c r="T17" i="1"/>
  <c r="H17" i="1"/>
  <c r="G17" i="1"/>
  <c r="K17" i="1"/>
  <c r="J17" i="1"/>
  <c r="W17" i="1"/>
  <c r="D17" i="1"/>
  <c r="C17" i="1"/>
  <c r="Y17" i="1"/>
  <c r="C21" i="1" l="1"/>
  <c r="C20" i="1"/>
  <c r="C22" i="1" s="1"/>
</calcChain>
</file>

<file path=xl/sharedStrings.xml><?xml version="1.0" encoding="utf-8"?>
<sst xmlns="http://schemas.openxmlformats.org/spreadsheetml/2006/main" count="93" uniqueCount="91">
  <si>
    <t>Kosten UCTE</t>
  </si>
  <si>
    <t>Gesamt</t>
  </si>
  <si>
    <t>Kosten Jahr</t>
  </si>
  <si>
    <t>Erlöse Jahr</t>
  </si>
  <si>
    <t>GESAMT</t>
  </si>
  <si>
    <t>Erlöse UCTE</t>
  </si>
  <si>
    <t>Monatskosten</t>
  </si>
  <si>
    <t>Costs UCTE</t>
  </si>
  <si>
    <t>Proceeds UCTE</t>
  </si>
  <si>
    <t>Monthly Costs</t>
  </si>
  <si>
    <t>Total</t>
  </si>
  <si>
    <t>TOTAL</t>
  </si>
  <si>
    <t>Kosten Leistungsvorhaltung pos. SekReg</t>
  </si>
  <si>
    <t xml:space="preserve">Costs pos. Secondary
Control Power </t>
  </si>
  <si>
    <t>Kosten Leistungsvorhaltung neg. SekReg</t>
  </si>
  <si>
    <t xml:space="preserve">Costs neg. Secondary
Control Power </t>
  </si>
  <si>
    <t>Kosten Leistungsvorhaltung pos. Ausfallsreserve</t>
  </si>
  <si>
    <t xml:space="preserve">Costs Backup Power </t>
  </si>
  <si>
    <t>Kosten Leistungsvorhaltung neg. TertReg</t>
  </si>
  <si>
    <t xml:space="preserve">Costs neg. Tertiary
Control Power </t>
  </si>
  <si>
    <t>Kosten Energie pos. SekReg</t>
  </si>
  <si>
    <t xml:space="preserve">Costs pos. Secondary
Control Energy </t>
  </si>
  <si>
    <t>Kosten Energie neg. SekReg</t>
  </si>
  <si>
    <t xml:space="preserve">Costs neg. Secondary
Control Energy </t>
  </si>
  <si>
    <t>Erlöse Energie neg. SekReg</t>
  </si>
  <si>
    <t xml:space="preserve">Proceeds neg. Secondary
Control Energy </t>
  </si>
  <si>
    <t>Kosten Energie pos. TertReg</t>
  </si>
  <si>
    <t xml:space="preserve">Costs pos. Tertiary
Control Energy </t>
  </si>
  <si>
    <t>Erlöse Energie neg. TertReg</t>
  </si>
  <si>
    <t xml:space="preserve">Proceeds neg. Tertiary
Control Energy </t>
  </si>
  <si>
    <t>Kosten Energie SekReg Ausfallsreserve</t>
  </si>
  <si>
    <t>Costs Backup Power Secondary Control Energy</t>
  </si>
  <si>
    <t>Kosten Energie neg. TertReg</t>
  </si>
  <si>
    <t>Costs neg. Tertiary Control Energy</t>
  </si>
  <si>
    <t>Annual Costs</t>
  </si>
  <si>
    <t>Annual Proceeds</t>
  </si>
  <si>
    <t>Erlöse Energie pos. SekReg</t>
  </si>
  <si>
    <t xml:space="preserve">Proceeds pos. Secondary
Control Energy </t>
  </si>
  <si>
    <t>Kosten Energie pos. SekReg INC</t>
  </si>
  <si>
    <t>Kosten Energie neg. SekReg INC</t>
  </si>
  <si>
    <t>Erlöse Energie neg. SekReg INC</t>
  </si>
  <si>
    <t>Erlöse Energie pos. SekReg INC</t>
  </si>
  <si>
    <t xml:space="preserve">Costs pos. Secondary Control Energy INC </t>
  </si>
  <si>
    <t>Costs neg. Secondary Control Energy INC</t>
  </si>
  <si>
    <t>Proceeds neg. Secondary Control Energy INC</t>
  </si>
  <si>
    <t>Proceeds pos. Secondary Control Energy INC</t>
  </si>
  <si>
    <t>Erlöse
einbehaltene Leistungspreise SekReg</t>
  </si>
  <si>
    <t>Erlöse 
einbehaltene Leistungspreise TertReg</t>
  </si>
  <si>
    <t>Proceeds Secondary Control Power</t>
  </si>
  <si>
    <t>Proceeds Tertiary Control Power</t>
  </si>
  <si>
    <t>Kosten Energie pos. SekReg IGCC</t>
  </si>
  <si>
    <t>Kosten Energie neg. SekReg IGCC</t>
  </si>
  <si>
    <t>Erlöse Energie neg. SekReg IGCC</t>
  </si>
  <si>
    <t>Erlöse Energie pos. SekReg IGCC</t>
  </si>
  <si>
    <t xml:space="preserve">Costs pos. Secondary Control Energy IGCC </t>
  </si>
  <si>
    <t>Costs neg. Secondary Control Energy IGCC</t>
  </si>
  <si>
    <t>Proceeds neg. Secondary Control Energy IGCC</t>
  </si>
  <si>
    <t>Proceeds pos. Secondary Control Energy IGCC</t>
  </si>
  <si>
    <t>Kosten Energie pos. PREIN</t>
  </si>
  <si>
    <t>Kosten Energie neg. PREIN</t>
  </si>
  <si>
    <t>Erlöse Energie neg. PREIN</t>
  </si>
  <si>
    <t>Erlöse Energie pos. PREIN</t>
  </si>
  <si>
    <t>Kosten Energie pos. SRL CMOLDEAT-E</t>
  </si>
  <si>
    <t>Kosten Energie neg. SRL CMOLDEAT-E</t>
  </si>
  <si>
    <t>Kosten Energie pos. SRL CMOLDEAT-I</t>
  </si>
  <si>
    <t>Kosten Energie neg. SRL CMOLDEAT-I</t>
  </si>
  <si>
    <t>Erlöse Energie pos. SRL CMOLDEAT-E</t>
  </si>
  <si>
    <t>Erlöse Energie neg. SRL CMOLDEAT-E</t>
  </si>
  <si>
    <t>Erlöse Energie pos. SRL CMOLDEAT-I</t>
  </si>
  <si>
    <t>Erlöse Energie neg. SRL CMOLDEAT-I</t>
  </si>
  <si>
    <t>Costs pos. PREIN</t>
  </si>
  <si>
    <t>Costs neg. PREIN</t>
  </si>
  <si>
    <t>Proceeds pos. PREIN</t>
  </si>
  <si>
    <t>Costs pos. SRL CMOLDEAT-E</t>
  </si>
  <si>
    <t>Costs neg. SRL CMOLDEAT-E</t>
  </si>
  <si>
    <t>Costs pos. SRL CMOLDEAT-I</t>
  </si>
  <si>
    <t>Costs neg. SRL CMOLDEAT-I</t>
  </si>
  <si>
    <t>Proceeds pos. SRL CMOLDEAT-E</t>
  </si>
  <si>
    <t>Proceeds neg. SRL CMOLDEAT-E</t>
  </si>
  <si>
    <t>Proceeds pos. SRL CMOLDEAT-I</t>
  </si>
  <si>
    <t>Erlöse Pönalen</t>
  </si>
  <si>
    <t>Erlöse Entgeltreduktion 
bei Verletzung Aktivierungspflicht</t>
  </si>
  <si>
    <t>Proceeds Penalties</t>
  </si>
  <si>
    <t>Proceeds Reduction in Payment</t>
  </si>
  <si>
    <t>Erlöse Energie pos. TertReg</t>
  </si>
  <si>
    <t xml:space="preserve">Proceeds pos. Tertiary
Control Energy </t>
  </si>
  <si>
    <t>Regelenergiekosten / Balancing Energy Costs 2018</t>
  </si>
  <si>
    <t>Kosten 
Sonderzahlungen (Korrektur IGCC, PREIN,…)</t>
  </si>
  <si>
    <t>Erlöse Sonderzahlungen (Korrektur IGCC, PREIN, …)</t>
  </si>
  <si>
    <t>Costs Special Payment (Correction IGCC, PREIN,…)</t>
  </si>
  <si>
    <t>Proceeds Special Payment (Correction IGCC, PREIN,…)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</si>
</sst>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[$-407]mmm/\ yy;@"/>
    <numFmt numFmtId="167" formatCode="#,##0.00\ &quot;€&quot;"/>
    <numFmt numFmtId="168" formatCode="[$-409]mmm\-yy;@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1" tint="0.34998626667073579"/>
      </top>
      <bottom style="thin">
        <color theme="0" tint="-0.14996795556505021"/>
      </bottom>
      <diagonal/>
    </border>
    <border>
      <left style="medium">
        <color theme="0" tint="-0.14993743705557422"/>
      </left>
      <right style="thin">
        <color theme="0" tint="-0.14996795556505021"/>
      </right>
      <top style="thick">
        <color theme="1" tint="0.34998626667073579"/>
      </top>
      <bottom style="medium">
        <color theme="0" tint="-0.14993743705557422"/>
      </bottom>
      <diagonal/>
    </border>
    <border>
      <left style="thin">
        <color theme="0" tint="-0.14996795556505021"/>
      </left>
      <right style="medium">
        <color theme="0" tint="-0.14993743705557422"/>
      </right>
      <top style="thick">
        <color theme="1" tint="0.34998626667073579"/>
      </top>
      <bottom style="medium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6795556505021"/>
      </right>
      <top style="medium">
        <color theme="0" tint="-0.14993743705557422"/>
      </top>
      <bottom style="thin">
        <color theme="0" tint="-0.14996795556505021"/>
      </bottom>
      <diagonal/>
    </border>
    <border>
      <left style="medium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ck">
        <color theme="1" tint="0.34998626667073579"/>
      </top>
      <bottom style="medium">
        <color theme="0" tint="-0.14993743705557422"/>
      </bottom>
      <diagonal/>
    </border>
    <border>
      <left style="thin">
        <color theme="0" tint="-0.14996795556505021"/>
      </left>
      <right style="medium">
        <color theme="0" tint="-0.14993743705557422"/>
      </right>
      <top style="medium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4506668294322"/>
      </left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164" fontId="3" fillId="0" borderId="0" xfId="2" applyFont="1"/>
    <xf numFmtId="0" fontId="5" fillId="2" borderId="1" xfId="0" applyFont="1" applyFill="1" applyBorder="1" applyAlignment="1">
      <alignment horizontal="center" vertical="center"/>
    </xf>
    <xf numFmtId="166" fontId="3" fillId="3" borderId="2" xfId="3" applyNumberFormat="1" applyFont="1" applyFill="1" applyBorder="1" applyAlignment="1">
      <alignment horizontal="right"/>
    </xf>
    <xf numFmtId="167" fontId="3" fillId="3" borderId="2" xfId="3" applyNumberFormat="1" applyFont="1" applyFill="1" applyBorder="1" applyAlignment="1">
      <alignment horizontal="right"/>
    </xf>
    <xf numFmtId="167" fontId="3" fillId="3" borderId="3" xfId="3" applyNumberFormat="1" applyFont="1" applyFill="1" applyBorder="1" applyAlignment="1">
      <alignment horizontal="right"/>
    </xf>
    <xf numFmtId="167" fontId="2" fillId="3" borderId="4" xfId="3" applyNumberFormat="1" applyFont="1" applyFill="1" applyBorder="1" applyAlignment="1">
      <alignment horizontal="right"/>
    </xf>
    <xf numFmtId="3" fontId="2" fillId="3" borderId="4" xfId="3" applyNumberFormat="1" applyFont="1" applyFill="1" applyBorder="1" applyAlignment="1">
      <alignment horizontal="right"/>
    </xf>
    <xf numFmtId="3" fontId="2" fillId="3" borderId="5" xfId="3" applyNumberFormat="1" applyFont="1" applyFill="1" applyBorder="1" applyAlignment="1">
      <alignment horizontal="right"/>
    </xf>
    <xf numFmtId="167" fontId="2" fillId="3" borderId="6" xfId="3" applyNumberFormat="1" applyFont="1" applyFill="1" applyBorder="1" applyAlignment="1">
      <alignment horizontal="right"/>
    </xf>
    <xf numFmtId="3" fontId="3" fillId="3" borderId="7" xfId="3" applyNumberFormat="1" applyFont="1" applyFill="1" applyBorder="1" applyAlignment="1">
      <alignment horizontal="right"/>
    </xf>
    <xf numFmtId="3" fontId="3" fillId="3" borderId="8" xfId="3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3" fontId="3" fillId="3" borderId="9" xfId="3" applyNumberFormat="1" applyFont="1" applyFill="1" applyBorder="1" applyAlignment="1">
      <alignment horizontal="right"/>
    </xf>
    <xf numFmtId="3" fontId="3" fillId="3" borderId="10" xfId="3" applyNumberFormat="1" applyFont="1" applyFill="1" applyBorder="1" applyAlignment="1">
      <alignment horizontal="right"/>
    </xf>
    <xf numFmtId="3" fontId="2" fillId="3" borderId="11" xfId="3" applyNumberFormat="1" applyFont="1" applyFill="1" applyBorder="1" applyAlignment="1">
      <alignment horizontal="right"/>
    </xf>
    <xf numFmtId="168" fontId="3" fillId="3" borderId="2" xfId="3" applyNumberFormat="1" applyFont="1" applyFill="1" applyBorder="1" applyAlignment="1">
      <alignment horizontal="right"/>
    </xf>
    <xf numFmtId="167" fontId="3" fillId="0" borderId="0" xfId="0" applyNumberFormat="1" applyFont="1"/>
    <xf numFmtId="0" fontId="3" fillId="0" borderId="0" xfId="0" applyNumberFormat="1" applyFont="1"/>
    <xf numFmtId="167" fontId="2" fillId="3" borderId="12" xfId="3" applyNumberFormat="1" applyFont="1" applyFill="1" applyBorder="1" applyAlignment="1">
      <alignment horizontal="right"/>
    </xf>
    <xf numFmtId="167" fontId="2" fillId="3" borderId="13" xfId="3" applyNumberFormat="1" applyFont="1" applyFill="1" applyBorder="1" applyAlignment="1">
      <alignment horizontal="right"/>
    </xf>
    <xf numFmtId="0" fontId="6" fillId="2" borderId="1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</cellXfs>
  <cellStyles count="4">
    <cellStyle name="Euro" xfId="1" xr:uid="{00000000-0005-0000-0000-000000000000}"/>
    <cellStyle name="Komma" xfId="2" builtinId="3"/>
    <cellStyle name="Standard" xfId="0" builtinId="0"/>
    <cellStyle name="Standard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MOSRV01\Bereich_APCS\Organisation_Clearing\CLEARING\Clearing%20technisch\DB-Abrechnung\2006\200609\Abrechnung-v2_2006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Detail Ausgleichsmarkt"/>
      <sheetName val="Detail Bilanzgruppen 1. Cl."/>
      <sheetName val="Detail Bilanzgruppen 1. Cl. NV1"/>
      <sheetName val="Detail Bilanzgruppen 1. Cl. NV2"/>
      <sheetName val="Detail Bilanzgruppen 1. Cl. NV3"/>
      <sheetName val="Detail Bilanzgruppen 1. Cl. NV4"/>
      <sheetName val="Detail Bilanzgruppen 1. Cl. NV5"/>
      <sheetName val="Detail Bilanzgruppen 2. Cl."/>
      <sheetName val="Vergleich OeKB 1.Cl."/>
    </sheetNames>
    <sheetDataSet>
      <sheetData sheetId="0"/>
      <sheetData sheetId="1">
        <row r="5">
          <cell r="G5">
            <v>821160.59999999101</v>
          </cell>
        </row>
        <row r="6">
          <cell r="F6">
            <v>10963.05833333332</v>
          </cell>
          <cell r="G6">
            <v>308522.96166666562</v>
          </cell>
        </row>
        <row r="7">
          <cell r="F7">
            <v>522844.00000000501</v>
          </cell>
          <cell r="G7">
            <v>1441528.2857142701</v>
          </cell>
        </row>
        <row r="8">
          <cell r="F8">
            <v>0</v>
          </cell>
          <cell r="G8">
            <v>275089.06999986898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3"/>
  <sheetViews>
    <sheetView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3" sqref="A3:B4"/>
    </sheetView>
  </sheetViews>
  <sheetFormatPr baseColWidth="10" defaultRowHeight="12.75" x14ac:dyDescent="0.2"/>
  <cols>
    <col min="1" max="1" width="11.7109375" style="2" customWidth="1"/>
    <col min="2" max="2" width="15.28515625" style="2" customWidth="1"/>
    <col min="3" max="3" width="20.140625" style="2" customWidth="1"/>
    <col min="4" max="5" width="18.85546875" style="2" customWidth="1"/>
    <col min="6" max="6" width="19.7109375" style="2" customWidth="1"/>
    <col min="7" max="7" width="19.42578125" style="2" customWidth="1"/>
    <col min="8" max="8" width="20.28515625" style="2" bestFit="1" customWidth="1"/>
    <col min="9" max="9" width="20.28515625" style="2" customWidth="1"/>
    <col min="10" max="10" width="19.42578125" style="2" customWidth="1"/>
    <col min="11" max="17" width="19.5703125" style="2" customWidth="1"/>
    <col min="18" max="18" width="16.7109375" style="3" customWidth="1"/>
    <col min="19" max="19" width="17.140625" style="3" customWidth="1"/>
    <col min="20" max="21" width="18.85546875" style="2" customWidth="1"/>
    <col min="22" max="22" width="18" style="2" bestFit="1" customWidth="1"/>
    <col min="23" max="23" width="14.28515625" style="2" bestFit="1" customWidth="1"/>
    <col min="24" max="24" width="18" style="2" customWidth="1"/>
    <col min="25" max="25" width="17.28515625" style="2" customWidth="1"/>
    <col min="26" max="26" width="16.85546875" style="2" customWidth="1"/>
    <col min="27" max="31" width="17.28515625" style="2" customWidth="1"/>
    <col min="32" max="32" width="14.7109375" style="2" customWidth="1"/>
    <col min="33" max="33" width="14.85546875" style="2" customWidth="1"/>
    <col min="34" max="34" width="14.5703125" style="2" customWidth="1"/>
    <col min="35" max="35" width="15.140625" style="2" customWidth="1"/>
    <col min="36" max="43" width="17.28515625" style="2" customWidth="1"/>
    <col min="44" max="44" width="18.42578125" style="2" bestFit="1" customWidth="1"/>
    <col min="45" max="16384" width="11.42578125" style="2"/>
  </cols>
  <sheetData>
    <row r="1" spans="1:45" ht="31.5" customHeight="1" x14ac:dyDescent="0.2">
      <c r="A1" s="24"/>
      <c r="B1" s="25"/>
      <c r="C1" s="30" t="s">
        <v>86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</row>
    <row r="2" spans="1:45" x14ac:dyDescent="0.2">
      <c r="R2" s="2"/>
      <c r="S2" s="2"/>
    </row>
    <row r="3" spans="1:45" s="1" customFormat="1" ht="64.5" customHeight="1" x14ac:dyDescent="0.2">
      <c r="A3" s="26">
        <v>2018</v>
      </c>
      <c r="B3" s="27"/>
      <c r="C3" s="15" t="s">
        <v>12</v>
      </c>
      <c r="D3" s="15" t="s">
        <v>14</v>
      </c>
      <c r="E3" s="15" t="s">
        <v>30</v>
      </c>
      <c r="F3" s="15" t="s">
        <v>20</v>
      </c>
      <c r="G3" s="15" t="s">
        <v>22</v>
      </c>
      <c r="H3" s="15" t="s">
        <v>24</v>
      </c>
      <c r="I3" s="15" t="s">
        <v>36</v>
      </c>
      <c r="J3" s="15" t="s">
        <v>16</v>
      </c>
      <c r="K3" s="15" t="s">
        <v>18</v>
      </c>
      <c r="L3" s="15" t="s">
        <v>87</v>
      </c>
      <c r="M3" s="15" t="s">
        <v>46</v>
      </c>
      <c r="N3" s="15" t="s">
        <v>47</v>
      </c>
      <c r="O3" s="15" t="s">
        <v>81</v>
      </c>
      <c r="P3" s="15" t="s">
        <v>80</v>
      </c>
      <c r="Q3" s="15" t="s">
        <v>88</v>
      </c>
      <c r="R3" s="15" t="s">
        <v>26</v>
      </c>
      <c r="S3" s="15" t="s">
        <v>32</v>
      </c>
      <c r="T3" s="15" t="s">
        <v>28</v>
      </c>
      <c r="U3" s="15" t="s">
        <v>84</v>
      </c>
      <c r="V3" s="5" t="s">
        <v>0</v>
      </c>
      <c r="W3" s="5" t="s">
        <v>5</v>
      </c>
      <c r="X3" s="15" t="s">
        <v>38</v>
      </c>
      <c r="Y3" s="15" t="s">
        <v>39</v>
      </c>
      <c r="Z3" s="15" t="s">
        <v>40</v>
      </c>
      <c r="AA3" s="15" t="s">
        <v>41</v>
      </c>
      <c r="AB3" s="15" t="s">
        <v>50</v>
      </c>
      <c r="AC3" s="15" t="s">
        <v>51</v>
      </c>
      <c r="AD3" s="15" t="s">
        <v>52</v>
      </c>
      <c r="AE3" s="15" t="s">
        <v>53</v>
      </c>
      <c r="AF3" s="15" t="s">
        <v>58</v>
      </c>
      <c r="AG3" s="15" t="s">
        <v>59</v>
      </c>
      <c r="AH3" s="15" t="s">
        <v>60</v>
      </c>
      <c r="AI3" s="15" t="s">
        <v>61</v>
      </c>
      <c r="AJ3" s="15" t="s">
        <v>62</v>
      </c>
      <c r="AK3" s="15" t="s">
        <v>63</v>
      </c>
      <c r="AL3" s="15" t="s">
        <v>64</v>
      </c>
      <c r="AM3" s="15" t="s">
        <v>65</v>
      </c>
      <c r="AN3" s="15" t="s">
        <v>66</v>
      </c>
      <c r="AO3" s="15" t="s">
        <v>67</v>
      </c>
      <c r="AP3" s="15" t="s">
        <v>68</v>
      </c>
      <c r="AQ3" s="15" t="s">
        <v>69</v>
      </c>
      <c r="AR3" s="5" t="s">
        <v>6</v>
      </c>
    </row>
    <row r="4" spans="1:45" s="1" customFormat="1" ht="48.75" customHeight="1" x14ac:dyDescent="0.2">
      <c r="A4" s="28"/>
      <c r="B4" s="29"/>
      <c r="C4" s="15" t="s">
        <v>13</v>
      </c>
      <c r="D4" s="15" t="s">
        <v>15</v>
      </c>
      <c r="E4" s="15" t="s">
        <v>31</v>
      </c>
      <c r="F4" s="15" t="s">
        <v>21</v>
      </c>
      <c r="G4" s="15" t="s">
        <v>23</v>
      </c>
      <c r="H4" s="15" t="s">
        <v>25</v>
      </c>
      <c r="I4" s="15" t="s">
        <v>37</v>
      </c>
      <c r="J4" s="15" t="s">
        <v>17</v>
      </c>
      <c r="K4" s="15" t="s">
        <v>19</v>
      </c>
      <c r="L4" s="15" t="s">
        <v>89</v>
      </c>
      <c r="M4" s="15" t="s">
        <v>48</v>
      </c>
      <c r="N4" s="15" t="s">
        <v>49</v>
      </c>
      <c r="O4" s="15" t="s">
        <v>83</v>
      </c>
      <c r="P4" s="15" t="s">
        <v>82</v>
      </c>
      <c r="Q4" s="15" t="s">
        <v>90</v>
      </c>
      <c r="R4" s="15" t="s">
        <v>27</v>
      </c>
      <c r="S4" s="15" t="s">
        <v>33</v>
      </c>
      <c r="T4" s="15" t="s">
        <v>29</v>
      </c>
      <c r="U4" s="15" t="s">
        <v>85</v>
      </c>
      <c r="V4" s="5" t="s">
        <v>7</v>
      </c>
      <c r="W4" s="5" t="s">
        <v>8</v>
      </c>
      <c r="X4" s="15" t="s">
        <v>42</v>
      </c>
      <c r="Y4" s="15" t="s">
        <v>43</v>
      </c>
      <c r="Z4" s="15" t="s">
        <v>44</v>
      </c>
      <c r="AA4" s="15" t="s">
        <v>45</v>
      </c>
      <c r="AB4" s="15" t="s">
        <v>54</v>
      </c>
      <c r="AC4" s="15" t="s">
        <v>55</v>
      </c>
      <c r="AD4" s="15" t="s">
        <v>56</v>
      </c>
      <c r="AE4" s="15" t="s">
        <v>57</v>
      </c>
      <c r="AF4" s="15" t="s">
        <v>70</v>
      </c>
      <c r="AG4" s="15" t="s">
        <v>71</v>
      </c>
      <c r="AH4" s="15" t="s">
        <v>72</v>
      </c>
      <c r="AI4" s="15" t="s">
        <v>72</v>
      </c>
      <c r="AJ4" s="15" t="s">
        <v>73</v>
      </c>
      <c r="AK4" s="15" t="s">
        <v>74</v>
      </c>
      <c r="AL4" s="15" t="s">
        <v>75</v>
      </c>
      <c r="AM4" s="15" t="s">
        <v>76</v>
      </c>
      <c r="AN4" s="15" t="s">
        <v>77</v>
      </c>
      <c r="AO4" s="15" t="s">
        <v>78</v>
      </c>
      <c r="AP4" s="15" t="s">
        <v>79</v>
      </c>
      <c r="AQ4" s="15" t="s">
        <v>76</v>
      </c>
      <c r="AR4" s="5" t="s">
        <v>9</v>
      </c>
    </row>
    <row r="5" spans="1:45" ht="15" customHeight="1" x14ac:dyDescent="0.2">
      <c r="A5" s="6">
        <v>43101</v>
      </c>
      <c r="B5" s="19">
        <v>43101</v>
      </c>
      <c r="C5" s="7">
        <v>126450.14</v>
      </c>
      <c r="D5" s="7">
        <v>73208.89</v>
      </c>
      <c r="E5" s="7">
        <v>0</v>
      </c>
      <c r="F5" s="7">
        <v>451933.42</v>
      </c>
      <c r="G5" s="7">
        <v>173295.91</v>
      </c>
      <c r="H5" s="7">
        <v>2788.6</v>
      </c>
      <c r="I5" s="7">
        <v>0</v>
      </c>
      <c r="J5" s="7">
        <v>107668.44</v>
      </c>
      <c r="K5" s="7">
        <v>443994.64</v>
      </c>
      <c r="L5" s="7">
        <v>0</v>
      </c>
      <c r="M5" s="7">
        <v>107.80000000000001</v>
      </c>
      <c r="N5" s="7">
        <v>248.39</v>
      </c>
      <c r="O5" s="7">
        <v>4763.5499999999993</v>
      </c>
      <c r="P5" s="7">
        <v>6834.68</v>
      </c>
      <c r="Q5" s="7">
        <v>0</v>
      </c>
      <c r="R5" s="7">
        <v>136887.35999999999</v>
      </c>
      <c r="S5" s="7">
        <v>7527.22</v>
      </c>
      <c r="T5" s="7">
        <v>0</v>
      </c>
      <c r="U5" s="7">
        <v>0</v>
      </c>
      <c r="V5" s="7">
        <v>296234.45</v>
      </c>
      <c r="W5" s="7">
        <v>0</v>
      </c>
      <c r="X5" s="7">
        <v>94313.34</v>
      </c>
      <c r="Y5" s="7">
        <v>13.1</v>
      </c>
      <c r="Z5" s="7">
        <v>26814.65</v>
      </c>
      <c r="AA5" s="7">
        <v>9430.14</v>
      </c>
      <c r="AB5" s="7">
        <v>64876.07</v>
      </c>
      <c r="AC5" s="7">
        <v>2162.6999999999998</v>
      </c>
      <c r="AD5" s="7">
        <v>8457.61</v>
      </c>
      <c r="AE5" s="7">
        <v>1394.35</v>
      </c>
      <c r="AF5" s="7">
        <v>111642.15</v>
      </c>
      <c r="AG5" s="7">
        <v>27047.42</v>
      </c>
      <c r="AH5" s="7">
        <v>94953.58</v>
      </c>
      <c r="AI5" s="7">
        <v>6264.69</v>
      </c>
      <c r="AJ5" s="7">
        <v>30343.82</v>
      </c>
      <c r="AK5" s="7">
        <v>4971.8999999999996</v>
      </c>
      <c r="AL5" s="7">
        <v>186823.55</v>
      </c>
      <c r="AM5" s="7">
        <v>54899.1</v>
      </c>
      <c r="AN5" s="7">
        <v>104657.27</v>
      </c>
      <c r="AO5" s="7">
        <v>44532.23</v>
      </c>
      <c r="AP5" s="7">
        <v>43954.559999999998</v>
      </c>
      <c r="AQ5" s="7">
        <v>11557.21</v>
      </c>
      <c r="AR5" s="7">
        <f>C5+D5+E5+F5+G5-H5-I5+J5+K5+L5-M5-N5-O5-P5-Q5+R5+S5-T5-U5+V5-W5+X5+Y5-Z5-AA5+AB5+AC5-AD5-AE5+AF5+AG5-AH5-AI5+AJ5+AK5+AL5+AM5-AN5-AO5-AP5-AQ5</f>
        <v>2027534.3099999996</v>
      </c>
      <c r="AS5" s="21"/>
    </row>
    <row r="6" spans="1:45" ht="15" customHeight="1" x14ac:dyDescent="0.2">
      <c r="A6" s="6">
        <v>43132</v>
      </c>
      <c r="B6" s="19">
        <v>43132</v>
      </c>
      <c r="C6" s="7">
        <v>136545.18</v>
      </c>
      <c r="D6" s="7">
        <v>17551.669999999998</v>
      </c>
      <c r="E6" s="7">
        <v>0</v>
      </c>
      <c r="F6" s="7">
        <v>254599.58</v>
      </c>
      <c r="G6" s="7">
        <v>113061.18</v>
      </c>
      <c r="H6" s="7">
        <v>10657.98</v>
      </c>
      <c r="I6" s="7">
        <v>0</v>
      </c>
      <c r="J6" s="7">
        <v>179016.2</v>
      </c>
      <c r="K6" s="7">
        <v>173958.76</v>
      </c>
      <c r="L6" s="7">
        <v>0</v>
      </c>
      <c r="M6" s="7">
        <v>14.34</v>
      </c>
      <c r="N6" s="7">
        <v>5.29</v>
      </c>
      <c r="O6" s="7">
        <v>77.180000000000007</v>
      </c>
      <c r="P6" s="7">
        <v>381.83</v>
      </c>
      <c r="Q6" s="7">
        <v>0</v>
      </c>
      <c r="R6" s="7">
        <v>0</v>
      </c>
      <c r="S6" s="7">
        <v>10138.469999999999</v>
      </c>
      <c r="T6" s="7">
        <v>0</v>
      </c>
      <c r="U6" s="7">
        <v>0</v>
      </c>
      <c r="V6" s="7">
        <v>103865.27</v>
      </c>
      <c r="W6" s="7">
        <v>16787.16</v>
      </c>
      <c r="X6" s="7">
        <v>42711</v>
      </c>
      <c r="Y6" s="7">
        <v>2.33</v>
      </c>
      <c r="Z6" s="7">
        <v>96995.68</v>
      </c>
      <c r="AA6" s="7">
        <v>1.4</v>
      </c>
      <c r="AB6" s="7">
        <v>92057.09</v>
      </c>
      <c r="AC6" s="7">
        <v>258.14999999999998</v>
      </c>
      <c r="AD6" s="7">
        <v>18979.97</v>
      </c>
      <c r="AE6" s="7">
        <v>279.55</v>
      </c>
      <c r="AF6" s="7">
        <v>25155.98</v>
      </c>
      <c r="AG6" s="7">
        <v>25613.82</v>
      </c>
      <c r="AH6" s="7">
        <v>103720.93</v>
      </c>
      <c r="AI6" s="7">
        <v>3365.43</v>
      </c>
      <c r="AJ6" s="7">
        <v>4619.88</v>
      </c>
      <c r="AK6" s="7">
        <v>8825.85</v>
      </c>
      <c r="AL6" s="7">
        <v>59070.53</v>
      </c>
      <c r="AM6" s="7">
        <v>59711.55</v>
      </c>
      <c r="AN6" s="7">
        <v>141907.24</v>
      </c>
      <c r="AO6" s="7">
        <v>25331.45</v>
      </c>
      <c r="AP6" s="7">
        <v>4143.04</v>
      </c>
      <c r="AQ6" s="7">
        <v>8232.75</v>
      </c>
      <c r="AR6" s="7">
        <f t="shared" ref="AR6:AR16" si="0">C6+D6+E6+F6+G6-H6-I6+J6+K6+L6-M6-N6-O6-P6-Q6+R6+S6-T6-U6+V6-W6+X6+Y6-Z6-AA6+AB6+AC6-AD6-AE6+AF6+AG6-AH6-AI6+AJ6+AK6+AL6+AM6-AN6-AO6-AP6-AQ6</f>
        <v>875881.26999999979</v>
      </c>
    </row>
    <row r="7" spans="1:45" ht="15" customHeight="1" x14ac:dyDescent="0.2">
      <c r="A7" s="6">
        <v>43160</v>
      </c>
      <c r="B7" s="19">
        <v>43160</v>
      </c>
      <c r="C7" s="7">
        <v>109190.08</v>
      </c>
      <c r="D7" s="7">
        <v>2633.8</v>
      </c>
      <c r="E7" s="7">
        <v>0</v>
      </c>
      <c r="F7" s="7">
        <v>398232.12</v>
      </c>
      <c r="G7" s="7">
        <v>153837.87</v>
      </c>
      <c r="H7" s="7">
        <v>18889.11</v>
      </c>
      <c r="I7" s="7">
        <v>0</v>
      </c>
      <c r="J7" s="7">
        <v>140843.23000000001</v>
      </c>
      <c r="K7" s="7">
        <v>252150.12</v>
      </c>
      <c r="L7" s="7">
        <v>0</v>
      </c>
      <c r="M7" s="7">
        <v>63.3</v>
      </c>
      <c r="N7" s="7">
        <v>3.73</v>
      </c>
      <c r="O7" s="7">
        <v>755.7</v>
      </c>
      <c r="P7" s="7">
        <v>7236.3099999999995</v>
      </c>
      <c r="Q7" s="7">
        <v>0</v>
      </c>
      <c r="R7" s="7">
        <v>60640.68</v>
      </c>
      <c r="S7" s="7">
        <v>19422.740000000002</v>
      </c>
      <c r="T7" s="7">
        <v>0</v>
      </c>
      <c r="U7" s="7">
        <v>0</v>
      </c>
      <c r="V7" s="7">
        <v>123890.35</v>
      </c>
      <c r="W7" s="7">
        <v>0</v>
      </c>
      <c r="X7" s="7">
        <v>50335.26</v>
      </c>
      <c r="Y7" s="7">
        <v>14.17</v>
      </c>
      <c r="Z7" s="7">
        <v>111986.59</v>
      </c>
      <c r="AA7" s="7">
        <v>748.38</v>
      </c>
      <c r="AB7" s="7">
        <v>83705.14</v>
      </c>
      <c r="AC7" s="7">
        <v>182.67</v>
      </c>
      <c r="AD7" s="7">
        <v>14042.91</v>
      </c>
      <c r="AE7" s="7">
        <v>349.28</v>
      </c>
      <c r="AF7" s="7">
        <v>51891.61</v>
      </c>
      <c r="AG7" s="7">
        <v>39685.25</v>
      </c>
      <c r="AH7" s="7">
        <v>96151.93</v>
      </c>
      <c r="AI7" s="7">
        <v>123.23</v>
      </c>
      <c r="AJ7" s="7">
        <v>15484.77</v>
      </c>
      <c r="AK7" s="7">
        <v>28199.31</v>
      </c>
      <c r="AL7" s="7">
        <v>222758.59</v>
      </c>
      <c r="AM7" s="7">
        <v>6894.3</v>
      </c>
      <c r="AN7" s="7">
        <v>105529.47</v>
      </c>
      <c r="AO7" s="7">
        <v>3874.86</v>
      </c>
      <c r="AP7" s="7">
        <v>28985.279999999999</v>
      </c>
      <c r="AQ7" s="7">
        <v>40866.589999999997</v>
      </c>
      <c r="AR7" s="7">
        <f t="shared" si="0"/>
        <v>1330385.3900000001</v>
      </c>
    </row>
    <row r="8" spans="1:45" ht="15" customHeight="1" x14ac:dyDescent="0.2">
      <c r="A8" s="6">
        <v>43191</v>
      </c>
      <c r="B8" s="19">
        <v>43191</v>
      </c>
      <c r="C8" s="7">
        <v>36536.730000000003</v>
      </c>
      <c r="D8" s="7">
        <v>0</v>
      </c>
      <c r="E8" s="7">
        <v>0</v>
      </c>
      <c r="F8" s="7">
        <v>227552.7</v>
      </c>
      <c r="G8" s="7">
        <v>203776.46</v>
      </c>
      <c r="H8" s="7">
        <v>20171.18</v>
      </c>
      <c r="I8" s="7">
        <v>0</v>
      </c>
      <c r="J8" s="7">
        <v>60074.02</v>
      </c>
      <c r="K8" s="7">
        <v>252472.68</v>
      </c>
      <c r="L8" s="7">
        <v>0</v>
      </c>
      <c r="M8" s="7">
        <v>26.23</v>
      </c>
      <c r="N8" s="7">
        <v>476.24</v>
      </c>
      <c r="O8" s="7">
        <v>350.87</v>
      </c>
      <c r="P8" s="7">
        <v>165.95</v>
      </c>
      <c r="Q8" s="7">
        <v>17.23</v>
      </c>
      <c r="R8" s="7">
        <v>24417.06</v>
      </c>
      <c r="S8" s="7">
        <v>24851.08</v>
      </c>
      <c r="T8" s="7">
        <v>0</v>
      </c>
      <c r="U8" s="7">
        <v>0</v>
      </c>
      <c r="V8" s="7">
        <v>444305.73</v>
      </c>
      <c r="W8" s="7">
        <v>77232.639999999999</v>
      </c>
      <c r="X8" s="7">
        <v>56755.9</v>
      </c>
      <c r="Y8" s="7">
        <v>0</v>
      </c>
      <c r="Z8" s="7">
        <v>66470.12</v>
      </c>
      <c r="AA8" s="7">
        <v>0</v>
      </c>
      <c r="AB8" s="7">
        <v>39422.199999999997</v>
      </c>
      <c r="AC8" s="7">
        <v>3793.52</v>
      </c>
      <c r="AD8" s="7">
        <v>15651.75</v>
      </c>
      <c r="AE8" s="7">
        <v>3186.26</v>
      </c>
      <c r="AF8" s="7">
        <v>81779.78</v>
      </c>
      <c r="AG8" s="7">
        <v>20063.07</v>
      </c>
      <c r="AH8" s="7">
        <v>71465.789999999994</v>
      </c>
      <c r="AI8" s="7">
        <v>2113.37</v>
      </c>
      <c r="AJ8" s="7">
        <v>6925.82</v>
      </c>
      <c r="AK8" s="7">
        <v>47543.5</v>
      </c>
      <c r="AL8" s="7">
        <v>118044.73</v>
      </c>
      <c r="AM8" s="7">
        <v>36397.78</v>
      </c>
      <c r="AN8" s="7">
        <v>53506.47</v>
      </c>
      <c r="AO8" s="7">
        <v>44916.800000000003</v>
      </c>
      <c r="AP8" s="7">
        <v>9923.3799999999992</v>
      </c>
      <c r="AQ8" s="7">
        <v>60660.39</v>
      </c>
      <c r="AR8" s="7">
        <f t="shared" si="0"/>
        <v>1258378.0900000005</v>
      </c>
    </row>
    <row r="9" spans="1:45" ht="15" customHeight="1" x14ac:dyDescent="0.2">
      <c r="A9" s="6">
        <v>43221</v>
      </c>
      <c r="B9" s="19">
        <v>43221</v>
      </c>
      <c r="C9" s="7">
        <v>82653.91</v>
      </c>
      <c r="D9" s="7">
        <v>0</v>
      </c>
      <c r="E9" s="7">
        <v>0</v>
      </c>
      <c r="F9" s="7">
        <v>182521.49</v>
      </c>
      <c r="G9" s="7">
        <v>23738.799999999999</v>
      </c>
      <c r="H9" s="7">
        <v>10009.65</v>
      </c>
      <c r="I9" s="7">
        <v>0</v>
      </c>
      <c r="J9" s="7">
        <v>50973.3</v>
      </c>
      <c r="K9" s="7">
        <v>178880.92</v>
      </c>
      <c r="L9" s="7">
        <v>0</v>
      </c>
      <c r="M9" s="7">
        <v>0.56000000000000005</v>
      </c>
      <c r="N9" s="7">
        <v>667.15</v>
      </c>
      <c r="O9" s="7">
        <v>911.06</v>
      </c>
      <c r="P9" s="7">
        <v>709.31</v>
      </c>
      <c r="Q9" s="7">
        <v>0</v>
      </c>
      <c r="R9" s="7">
        <v>8468.41</v>
      </c>
      <c r="S9" s="7">
        <v>7409.35</v>
      </c>
      <c r="T9" s="7">
        <v>0</v>
      </c>
      <c r="U9" s="7">
        <v>0</v>
      </c>
      <c r="V9" s="7">
        <v>19519.28</v>
      </c>
      <c r="W9" s="7">
        <v>55741.14</v>
      </c>
      <c r="X9" s="7">
        <v>76835.27</v>
      </c>
      <c r="Y9" s="7">
        <v>0.62</v>
      </c>
      <c r="Z9" s="7">
        <v>23174.01</v>
      </c>
      <c r="AA9" s="7">
        <v>1081.53</v>
      </c>
      <c r="AB9" s="7">
        <v>32532.79</v>
      </c>
      <c r="AC9" s="7">
        <v>540.57000000000005</v>
      </c>
      <c r="AD9" s="7">
        <v>26381.53</v>
      </c>
      <c r="AE9" s="7">
        <v>372.23</v>
      </c>
      <c r="AF9" s="7">
        <v>63165.04</v>
      </c>
      <c r="AG9" s="7">
        <v>674.76</v>
      </c>
      <c r="AH9" s="7">
        <v>64112.46</v>
      </c>
      <c r="AI9" s="7">
        <v>4869.83</v>
      </c>
      <c r="AJ9" s="7">
        <v>6564.38</v>
      </c>
      <c r="AK9" s="7">
        <v>31918.41</v>
      </c>
      <c r="AL9" s="7">
        <v>318935.3</v>
      </c>
      <c r="AM9" s="7">
        <v>10054.030000000001</v>
      </c>
      <c r="AN9" s="7">
        <v>67897.02</v>
      </c>
      <c r="AO9" s="7">
        <v>13015.4</v>
      </c>
      <c r="AP9" s="7">
        <v>7555.27</v>
      </c>
      <c r="AQ9" s="7">
        <v>17876.36</v>
      </c>
      <c r="AR9" s="7">
        <f t="shared" si="0"/>
        <v>801012.12000000011</v>
      </c>
    </row>
    <row r="10" spans="1:45" ht="15" customHeight="1" x14ac:dyDescent="0.2">
      <c r="A10" s="6">
        <v>43252</v>
      </c>
      <c r="B10" s="19">
        <v>43252</v>
      </c>
      <c r="C10" s="7">
        <v>120449.95</v>
      </c>
      <c r="D10" s="7">
        <v>0</v>
      </c>
      <c r="E10" s="7">
        <v>0</v>
      </c>
      <c r="F10" s="7">
        <v>460466.35</v>
      </c>
      <c r="G10" s="7">
        <v>202019.47</v>
      </c>
      <c r="H10" s="7">
        <v>29278.27</v>
      </c>
      <c r="I10" s="7">
        <v>0</v>
      </c>
      <c r="J10" s="7">
        <v>94409.01</v>
      </c>
      <c r="K10" s="7">
        <v>119889.12</v>
      </c>
      <c r="L10" s="7">
        <v>0</v>
      </c>
      <c r="M10" s="7">
        <v>80.31</v>
      </c>
      <c r="N10" s="7">
        <v>348.47</v>
      </c>
      <c r="O10" s="7">
        <v>866.83</v>
      </c>
      <c r="P10" s="7">
        <v>2592.9499999999998</v>
      </c>
      <c r="Q10" s="7">
        <v>0</v>
      </c>
      <c r="R10" s="7">
        <v>42848.73</v>
      </c>
      <c r="S10" s="7">
        <v>24952.41</v>
      </c>
      <c r="T10" s="7">
        <v>0</v>
      </c>
      <c r="U10" s="7">
        <v>0</v>
      </c>
      <c r="V10" s="7">
        <v>71266.95</v>
      </c>
      <c r="W10" s="7">
        <v>18706.47</v>
      </c>
      <c r="X10" s="7">
        <v>88937.41</v>
      </c>
      <c r="Y10" s="7">
        <v>0</v>
      </c>
      <c r="Z10" s="7">
        <v>30695.67</v>
      </c>
      <c r="AA10" s="7">
        <v>0</v>
      </c>
      <c r="AB10" s="7">
        <v>35916.019999999997</v>
      </c>
      <c r="AC10" s="7">
        <v>487.17</v>
      </c>
      <c r="AD10" s="7">
        <v>27447.59</v>
      </c>
      <c r="AE10" s="7">
        <v>436.17</v>
      </c>
      <c r="AF10" s="7">
        <v>134777.54</v>
      </c>
      <c r="AG10" s="7">
        <v>10636.22</v>
      </c>
      <c r="AH10" s="7">
        <v>124298.98</v>
      </c>
      <c r="AI10" s="7">
        <v>373.69</v>
      </c>
      <c r="AJ10" s="7">
        <v>3247.24</v>
      </c>
      <c r="AK10" s="7">
        <v>33331.910000000003</v>
      </c>
      <c r="AL10" s="7">
        <v>312660.65999999997</v>
      </c>
      <c r="AM10" s="7">
        <v>8158.66</v>
      </c>
      <c r="AN10" s="7">
        <v>88392.88</v>
      </c>
      <c r="AO10" s="7">
        <v>5429.39</v>
      </c>
      <c r="AP10" s="7">
        <v>16674.82</v>
      </c>
      <c r="AQ10" s="7">
        <v>82445.83</v>
      </c>
      <c r="AR10" s="7">
        <f t="shared" si="0"/>
        <v>1336386.4999999995</v>
      </c>
    </row>
    <row r="11" spans="1:45" ht="15" customHeight="1" x14ac:dyDescent="0.2">
      <c r="A11" s="6">
        <v>43282</v>
      </c>
      <c r="B11" s="19">
        <v>43282</v>
      </c>
      <c r="C11" s="7">
        <v>75788.399999999994</v>
      </c>
      <c r="D11" s="7">
        <v>4507.62</v>
      </c>
      <c r="E11" s="7">
        <v>0</v>
      </c>
      <c r="F11" s="7">
        <v>574009.51</v>
      </c>
      <c r="G11" s="7">
        <v>192548.81</v>
      </c>
      <c r="H11" s="7">
        <v>26097.31</v>
      </c>
      <c r="I11" s="7">
        <v>0</v>
      </c>
      <c r="J11" s="7">
        <v>75534.149999999994</v>
      </c>
      <c r="K11" s="7">
        <v>153775.16</v>
      </c>
      <c r="L11" s="7">
        <v>0</v>
      </c>
      <c r="M11" s="7">
        <v>1.4100000000000001</v>
      </c>
      <c r="N11" s="7">
        <v>90.63</v>
      </c>
      <c r="O11" s="7">
        <v>2396.96</v>
      </c>
      <c r="P11" s="7">
        <v>2530.2799999999997</v>
      </c>
      <c r="Q11" s="7">
        <v>0</v>
      </c>
      <c r="R11" s="7">
        <v>33643.74</v>
      </c>
      <c r="S11" s="7">
        <v>22280.57</v>
      </c>
      <c r="T11" s="7">
        <v>0</v>
      </c>
      <c r="U11" s="7">
        <v>0</v>
      </c>
      <c r="V11" s="7">
        <v>151003.93</v>
      </c>
      <c r="W11" s="7">
        <v>13726.79</v>
      </c>
      <c r="X11" s="7">
        <v>123499.14</v>
      </c>
      <c r="Y11" s="7">
        <v>0</v>
      </c>
      <c r="Z11" s="7">
        <v>67706.47</v>
      </c>
      <c r="AA11" s="7">
        <v>0</v>
      </c>
      <c r="AB11" s="7">
        <v>74007.33</v>
      </c>
      <c r="AC11" s="7">
        <v>2493.38</v>
      </c>
      <c r="AD11" s="7">
        <v>44065.03</v>
      </c>
      <c r="AE11" s="7">
        <v>579.09</v>
      </c>
      <c r="AF11" s="7">
        <v>199424.07</v>
      </c>
      <c r="AG11" s="7">
        <v>27470.83</v>
      </c>
      <c r="AH11" s="7">
        <v>160924.69</v>
      </c>
      <c r="AI11" s="7">
        <v>15253.23</v>
      </c>
      <c r="AJ11" s="7">
        <v>132168.32000000001</v>
      </c>
      <c r="AK11" s="7">
        <v>51623.28</v>
      </c>
      <c r="AL11" s="7">
        <v>411471.96</v>
      </c>
      <c r="AM11" s="7">
        <v>34287.47</v>
      </c>
      <c r="AN11" s="7">
        <v>188940.25</v>
      </c>
      <c r="AO11" s="7">
        <v>28872.38</v>
      </c>
      <c r="AP11" s="7">
        <v>142943.65</v>
      </c>
      <c r="AQ11" s="7">
        <v>66659.3</v>
      </c>
      <c r="AR11" s="7">
        <f t="shared" si="0"/>
        <v>1578750.2000000004</v>
      </c>
    </row>
    <row r="12" spans="1:45" ht="15" customHeight="1" x14ac:dyDescent="0.2">
      <c r="A12" s="6">
        <v>43313</v>
      </c>
      <c r="B12" s="19">
        <v>43313</v>
      </c>
      <c r="C12" s="7">
        <v>20414.75</v>
      </c>
      <c r="D12" s="7">
        <v>76878.429999999993</v>
      </c>
      <c r="E12" s="7">
        <v>0</v>
      </c>
      <c r="F12" s="7">
        <v>411923.42</v>
      </c>
      <c r="G12" s="7">
        <v>177422.59</v>
      </c>
      <c r="H12" s="7">
        <v>10378.9</v>
      </c>
      <c r="I12" s="7">
        <v>0</v>
      </c>
      <c r="J12" s="7">
        <v>61417.27</v>
      </c>
      <c r="K12" s="7">
        <v>207186.44</v>
      </c>
      <c r="L12" s="7">
        <v>0</v>
      </c>
      <c r="M12" s="7">
        <v>571.91</v>
      </c>
      <c r="N12" s="7">
        <v>30.95</v>
      </c>
      <c r="O12" s="7">
        <v>1281.93</v>
      </c>
      <c r="P12" s="7">
        <v>1677.1799999999998</v>
      </c>
      <c r="Q12" s="7">
        <v>0</v>
      </c>
      <c r="R12" s="7">
        <v>37466.410000000003</v>
      </c>
      <c r="S12" s="7">
        <v>71236.67</v>
      </c>
      <c r="T12" s="7">
        <v>0</v>
      </c>
      <c r="U12" s="7">
        <v>0</v>
      </c>
      <c r="V12" s="7">
        <v>303569.78000000003</v>
      </c>
      <c r="W12" s="7">
        <v>0</v>
      </c>
      <c r="X12" s="7">
        <v>146250.26999999999</v>
      </c>
      <c r="Y12" s="7">
        <v>0</v>
      </c>
      <c r="Z12" s="7">
        <v>53813.54</v>
      </c>
      <c r="AA12" s="7">
        <v>0</v>
      </c>
      <c r="AB12" s="7">
        <v>35624.5</v>
      </c>
      <c r="AC12" s="7">
        <v>136.91999999999999</v>
      </c>
      <c r="AD12" s="7">
        <v>12097.46</v>
      </c>
      <c r="AE12" s="7">
        <v>35.82</v>
      </c>
      <c r="AF12" s="7">
        <v>173567.29</v>
      </c>
      <c r="AG12" s="7">
        <v>10708.18</v>
      </c>
      <c r="AH12" s="7">
        <v>202424.11</v>
      </c>
      <c r="AI12" s="7">
        <v>1491.77</v>
      </c>
      <c r="AJ12" s="7">
        <v>18460.84</v>
      </c>
      <c r="AK12" s="7">
        <v>15941.96</v>
      </c>
      <c r="AL12" s="7">
        <v>336098.95</v>
      </c>
      <c r="AM12" s="7">
        <v>11215.12</v>
      </c>
      <c r="AN12" s="7">
        <v>118380.44</v>
      </c>
      <c r="AO12" s="7">
        <v>16891.939999999999</v>
      </c>
      <c r="AP12" s="7">
        <v>24122.68</v>
      </c>
      <c r="AQ12" s="7">
        <v>142844.07</v>
      </c>
      <c r="AR12" s="7">
        <f t="shared" si="0"/>
        <v>1529477.0899999999</v>
      </c>
    </row>
    <row r="13" spans="1:45" ht="15" customHeight="1" x14ac:dyDescent="0.2">
      <c r="A13" s="6">
        <v>43344</v>
      </c>
      <c r="B13" s="19">
        <v>43344</v>
      </c>
      <c r="C13" s="7">
        <v>31912.21</v>
      </c>
      <c r="D13" s="7">
        <v>115103.35</v>
      </c>
      <c r="E13" s="7">
        <v>0</v>
      </c>
      <c r="F13" s="7">
        <v>425955.18</v>
      </c>
      <c r="G13" s="7">
        <v>311356.09000000003</v>
      </c>
      <c r="H13" s="7">
        <v>9258.17</v>
      </c>
      <c r="I13" s="7">
        <v>0</v>
      </c>
      <c r="J13" s="7">
        <v>40026.32</v>
      </c>
      <c r="K13" s="7">
        <v>359968.44</v>
      </c>
      <c r="L13" s="7">
        <v>0</v>
      </c>
      <c r="M13" s="7">
        <v>344.05</v>
      </c>
      <c r="N13" s="7">
        <v>602.24</v>
      </c>
      <c r="O13" s="7">
        <v>321.2</v>
      </c>
      <c r="P13" s="7">
        <v>392.61</v>
      </c>
      <c r="Q13" s="7">
        <v>0</v>
      </c>
      <c r="R13" s="7">
        <v>46648.73</v>
      </c>
      <c r="S13" s="7">
        <v>35511.620000000003</v>
      </c>
      <c r="T13" s="7">
        <v>0</v>
      </c>
      <c r="U13" s="7">
        <v>0</v>
      </c>
      <c r="V13" s="7">
        <v>496975.33</v>
      </c>
      <c r="W13" s="7">
        <v>0</v>
      </c>
      <c r="X13" s="7">
        <v>103500.15</v>
      </c>
      <c r="Y13" s="7">
        <v>0</v>
      </c>
      <c r="Z13" s="7">
        <v>65104.85</v>
      </c>
      <c r="AA13" s="7">
        <v>0</v>
      </c>
      <c r="AB13" s="7">
        <v>55635.519999999997</v>
      </c>
      <c r="AC13" s="7">
        <v>55.15</v>
      </c>
      <c r="AD13" s="7">
        <v>8443.24</v>
      </c>
      <c r="AE13" s="7">
        <v>54.93</v>
      </c>
      <c r="AF13" s="7">
        <v>139960.13</v>
      </c>
      <c r="AG13" s="7">
        <v>30254.06</v>
      </c>
      <c r="AH13" s="7">
        <v>194465.71</v>
      </c>
      <c r="AI13" s="7">
        <v>468.21</v>
      </c>
      <c r="AJ13" s="7">
        <v>8814.85</v>
      </c>
      <c r="AK13" s="7">
        <v>11996.06</v>
      </c>
      <c r="AL13" s="7">
        <v>294044.13</v>
      </c>
      <c r="AM13" s="7">
        <v>10142.9</v>
      </c>
      <c r="AN13" s="7">
        <v>133819.16</v>
      </c>
      <c r="AO13" s="7">
        <v>14273.84</v>
      </c>
      <c r="AP13" s="7">
        <v>14068.22</v>
      </c>
      <c r="AQ13" s="7">
        <v>245772.17</v>
      </c>
      <c r="AR13" s="7">
        <f t="shared" si="0"/>
        <v>1830471.6199999996</v>
      </c>
    </row>
    <row r="14" spans="1:45" ht="15" customHeight="1" x14ac:dyDescent="0.2">
      <c r="A14" s="6">
        <v>43374</v>
      </c>
      <c r="B14" s="19">
        <v>43374</v>
      </c>
      <c r="C14" s="7">
        <v>110587.28</v>
      </c>
      <c r="D14" s="7">
        <v>312601.84000000003</v>
      </c>
      <c r="E14" s="7">
        <v>5347.8</v>
      </c>
      <c r="F14" s="7">
        <v>1126214.33</v>
      </c>
      <c r="G14" s="7">
        <v>214695.99</v>
      </c>
      <c r="H14" s="7">
        <v>1875.31</v>
      </c>
      <c r="I14" s="7">
        <v>0</v>
      </c>
      <c r="J14" s="7">
        <v>51251.24</v>
      </c>
      <c r="K14" s="7">
        <v>543892.03</v>
      </c>
      <c r="L14" s="7">
        <v>23493.13</v>
      </c>
      <c r="M14" s="7">
        <v>44.92</v>
      </c>
      <c r="N14" s="7">
        <v>903.21</v>
      </c>
      <c r="O14" s="7">
        <v>924.51</v>
      </c>
      <c r="P14" s="7">
        <v>3840.95</v>
      </c>
      <c r="Q14" s="7">
        <v>0</v>
      </c>
      <c r="R14" s="7">
        <v>1127359.1200000001</v>
      </c>
      <c r="S14" s="7">
        <v>46899.12</v>
      </c>
      <c r="T14" s="7">
        <v>0</v>
      </c>
      <c r="U14" s="7">
        <v>0</v>
      </c>
      <c r="V14" s="7">
        <v>553733.17000000004</v>
      </c>
      <c r="W14" s="7">
        <v>0</v>
      </c>
      <c r="X14" s="7">
        <v>110457.11</v>
      </c>
      <c r="Y14" s="7">
        <v>0</v>
      </c>
      <c r="Z14" s="7">
        <v>110336.86</v>
      </c>
      <c r="AA14" s="7">
        <v>0</v>
      </c>
      <c r="AB14" s="7">
        <v>156411.49</v>
      </c>
      <c r="AC14" s="7">
        <v>239.6</v>
      </c>
      <c r="AD14" s="7">
        <v>14726.16</v>
      </c>
      <c r="AE14" s="7">
        <v>15.22</v>
      </c>
      <c r="AF14" s="7">
        <v>32202.14</v>
      </c>
      <c r="AG14" s="7">
        <v>9515.27</v>
      </c>
      <c r="AH14" s="7">
        <v>137445.81</v>
      </c>
      <c r="AI14" s="7">
        <v>35.450000000000003</v>
      </c>
      <c r="AJ14" s="7">
        <v>1610.61</v>
      </c>
      <c r="AK14" s="7">
        <v>994.17</v>
      </c>
      <c r="AL14" s="7">
        <v>82185.45</v>
      </c>
      <c r="AM14" s="7">
        <v>13530.91</v>
      </c>
      <c r="AN14" s="7">
        <v>45396.84</v>
      </c>
      <c r="AO14" s="7">
        <v>10602.34</v>
      </c>
      <c r="AP14" s="7">
        <v>24564.67</v>
      </c>
      <c r="AQ14" s="7">
        <v>197806.04</v>
      </c>
      <c r="AR14" s="7">
        <f t="shared" si="0"/>
        <v>3974703.51</v>
      </c>
    </row>
    <row r="15" spans="1:45" ht="15" customHeight="1" x14ac:dyDescent="0.2">
      <c r="A15" s="6">
        <v>43405</v>
      </c>
      <c r="B15" s="19">
        <v>43405</v>
      </c>
      <c r="C15" s="7">
        <v>124082.82</v>
      </c>
      <c r="D15" s="7">
        <v>251514.58</v>
      </c>
      <c r="E15" s="7">
        <v>0</v>
      </c>
      <c r="F15" s="7">
        <v>258731.62</v>
      </c>
      <c r="G15" s="7">
        <v>2694.05</v>
      </c>
      <c r="H15" s="7">
        <v>12467.88</v>
      </c>
      <c r="I15" s="7">
        <v>0</v>
      </c>
      <c r="J15" s="7">
        <v>92200.89</v>
      </c>
      <c r="K15" s="7">
        <v>344109.24</v>
      </c>
      <c r="L15" s="7">
        <v>23493.13</v>
      </c>
      <c r="M15" s="7">
        <v>106.69</v>
      </c>
      <c r="N15" s="7">
        <v>12.28</v>
      </c>
      <c r="O15" s="7">
        <v>2570.59</v>
      </c>
      <c r="P15" s="7">
        <v>4176.8</v>
      </c>
      <c r="Q15" s="7">
        <v>0</v>
      </c>
      <c r="R15" s="7">
        <v>30079.39</v>
      </c>
      <c r="S15" s="7">
        <v>35324.449999999997</v>
      </c>
      <c r="T15" s="7">
        <v>0</v>
      </c>
      <c r="U15" s="7">
        <v>0</v>
      </c>
      <c r="V15" s="7">
        <v>895850.16</v>
      </c>
      <c r="W15" s="7">
        <v>0</v>
      </c>
      <c r="X15" s="7">
        <v>100459.72</v>
      </c>
      <c r="Y15" s="7">
        <v>0</v>
      </c>
      <c r="Z15" s="7">
        <v>109539.25</v>
      </c>
      <c r="AA15" s="7">
        <v>0</v>
      </c>
      <c r="AB15" s="7">
        <v>124004.45</v>
      </c>
      <c r="AC15" s="7">
        <v>0</v>
      </c>
      <c r="AD15" s="7">
        <v>4863.0200000000004</v>
      </c>
      <c r="AE15" s="7">
        <v>0</v>
      </c>
      <c r="AF15" s="7">
        <v>27104.07</v>
      </c>
      <c r="AG15" s="7">
        <v>0</v>
      </c>
      <c r="AH15" s="7">
        <v>109496.74</v>
      </c>
      <c r="AI15" s="7">
        <v>0</v>
      </c>
      <c r="AJ15" s="7">
        <v>213.66</v>
      </c>
      <c r="AK15" s="7">
        <v>313.22000000000003</v>
      </c>
      <c r="AL15" s="7">
        <v>82701.39</v>
      </c>
      <c r="AM15" s="7">
        <v>911.2</v>
      </c>
      <c r="AN15" s="7">
        <v>12952.29</v>
      </c>
      <c r="AO15" s="7">
        <v>1414.85</v>
      </c>
      <c r="AP15" s="7">
        <v>1306.8900000000001</v>
      </c>
      <c r="AQ15" s="7">
        <v>162495.26</v>
      </c>
      <c r="AR15" s="7">
        <f t="shared" si="0"/>
        <v>1972385.4999999998</v>
      </c>
    </row>
    <row r="16" spans="1:45" ht="15" customHeight="1" thickBot="1" x14ac:dyDescent="0.25">
      <c r="A16" s="6">
        <v>43435</v>
      </c>
      <c r="B16" s="19">
        <v>43435</v>
      </c>
      <c r="C16" s="8">
        <v>91209.67</v>
      </c>
      <c r="D16" s="8">
        <v>230395.81</v>
      </c>
      <c r="E16" s="8">
        <v>66.02</v>
      </c>
      <c r="F16" s="8">
        <v>460919.09</v>
      </c>
      <c r="G16" s="8">
        <v>3861.47</v>
      </c>
      <c r="H16" s="8">
        <v>24521.3</v>
      </c>
      <c r="I16" s="8">
        <v>0</v>
      </c>
      <c r="J16" s="8">
        <v>87257.46</v>
      </c>
      <c r="K16" s="8">
        <v>434894.46</v>
      </c>
      <c r="L16" s="8">
        <v>23493.13</v>
      </c>
      <c r="M16" s="8">
        <v>760.4</v>
      </c>
      <c r="N16" s="8">
        <v>51.13</v>
      </c>
      <c r="O16" s="8">
        <v>8329.19</v>
      </c>
      <c r="P16" s="8">
        <v>10468.689999999999</v>
      </c>
      <c r="Q16" s="8">
        <v>0</v>
      </c>
      <c r="R16" s="8">
        <v>248073.69</v>
      </c>
      <c r="S16" s="8">
        <v>80315.83</v>
      </c>
      <c r="T16" s="8">
        <v>0</v>
      </c>
      <c r="U16" s="8">
        <v>0</v>
      </c>
      <c r="V16" s="8">
        <v>676583.41</v>
      </c>
      <c r="W16" s="8">
        <v>0</v>
      </c>
      <c r="X16" s="8">
        <v>110661.93</v>
      </c>
      <c r="Y16" s="8">
        <v>0</v>
      </c>
      <c r="Z16" s="8">
        <v>43190.51</v>
      </c>
      <c r="AA16" s="8">
        <v>0</v>
      </c>
      <c r="AB16" s="8">
        <v>18792.61</v>
      </c>
      <c r="AC16" s="8">
        <v>0.01</v>
      </c>
      <c r="AD16" s="8">
        <v>6056.18</v>
      </c>
      <c r="AE16" s="8">
        <v>0</v>
      </c>
      <c r="AF16" s="8">
        <v>18505.849999999999</v>
      </c>
      <c r="AG16" s="8">
        <v>1.1299999999999999</v>
      </c>
      <c r="AH16" s="8">
        <v>136917.82</v>
      </c>
      <c r="AI16" s="8">
        <v>0</v>
      </c>
      <c r="AJ16" s="8">
        <v>531.70000000000005</v>
      </c>
      <c r="AK16" s="8">
        <v>1715.5</v>
      </c>
      <c r="AL16" s="8">
        <v>60857.440000000002</v>
      </c>
      <c r="AM16" s="8">
        <v>3291.73</v>
      </c>
      <c r="AN16" s="8">
        <v>49541.55</v>
      </c>
      <c r="AO16" s="8">
        <v>417.14</v>
      </c>
      <c r="AP16" s="8">
        <v>1681.41</v>
      </c>
      <c r="AQ16" s="8">
        <v>162349.37</v>
      </c>
      <c r="AR16" s="7">
        <f t="shared" si="0"/>
        <v>2107143.25</v>
      </c>
    </row>
    <row r="17" spans="1:44" s="1" customFormat="1" ht="15" customHeight="1" thickTop="1" x14ac:dyDescent="0.2">
      <c r="A17" s="10" t="s">
        <v>1</v>
      </c>
      <c r="B17" s="10" t="s">
        <v>10</v>
      </c>
      <c r="C17" s="9">
        <f t="shared" ref="C17:AQ17" si="1">SUM(C5:C16)</f>
        <v>1065821.1199999999</v>
      </c>
      <c r="D17" s="9">
        <f t="shared" si="1"/>
        <v>1084395.99</v>
      </c>
      <c r="E17" s="9">
        <f t="shared" si="1"/>
        <v>5413.8200000000006</v>
      </c>
      <c r="F17" s="9">
        <f t="shared" si="1"/>
        <v>5233058.8099999996</v>
      </c>
      <c r="G17" s="9">
        <f t="shared" si="1"/>
        <v>1772308.6900000002</v>
      </c>
      <c r="H17" s="9">
        <f t="shared" si="1"/>
        <v>176393.66</v>
      </c>
      <c r="I17" s="9">
        <f t="shared" si="1"/>
        <v>0</v>
      </c>
      <c r="J17" s="9">
        <f t="shared" si="1"/>
        <v>1040671.53</v>
      </c>
      <c r="K17" s="9">
        <f t="shared" si="1"/>
        <v>3465172.01</v>
      </c>
      <c r="L17" s="9">
        <f t="shared" si="1"/>
        <v>70479.39</v>
      </c>
      <c r="M17" s="9">
        <f t="shared" si="1"/>
        <v>2121.92</v>
      </c>
      <c r="N17" s="9">
        <f t="shared" si="1"/>
        <v>3439.7100000000005</v>
      </c>
      <c r="O17" s="9">
        <f t="shared" si="1"/>
        <v>23549.57</v>
      </c>
      <c r="P17" s="9">
        <f t="shared" si="1"/>
        <v>41007.539999999994</v>
      </c>
      <c r="Q17" s="9">
        <f t="shared" si="1"/>
        <v>17.23</v>
      </c>
      <c r="R17" s="9">
        <f t="shared" si="1"/>
        <v>1796533.32</v>
      </c>
      <c r="S17" s="9">
        <f t="shared" si="1"/>
        <v>385869.53</v>
      </c>
      <c r="T17" s="9">
        <f t="shared" si="1"/>
        <v>0</v>
      </c>
      <c r="U17" s="9">
        <f t="shared" si="1"/>
        <v>0</v>
      </c>
      <c r="V17" s="9">
        <f t="shared" si="1"/>
        <v>4136797.8100000005</v>
      </c>
      <c r="W17" s="9">
        <f t="shared" si="1"/>
        <v>182194.2</v>
      </c>
      <c r="X17" s="9">
        <f>SUM(X5:X16)</f>
        <v>1104716.5</v>
      </c>
      <c r="Y17" s="9">
        <f>SUM(Y5:Y16)</f>
        <v>30.220000000000002</v>
      </c>
      <c r="Z17" s="9">
        <f>SUM(Z5:Z16)</f>
        <v>805828.2</v>
      </c>
      <c r="AA17" s="9">
        <f>SUM(AA5:AA16)</f>
        <v>11261.449999999999</v>
      </c>
      <c r="AB17" s="9">
        <f>SUM(AB5:AB16)</f>
        <v>812985.21</v>
      </c>
      <c r="AC17" s="9">
        <f t="shared" si="1"/>
        <v>10349.84</v>
      </c>
      <c r="AD17" s="9">
        <f t="shared" si="1"/>
        <v>201212.44999999998</v>
      </c>
      <c r="AE17" s="9">
        <f t="shared" si="1"/>
        <v>6702.9000000000005</v>
      </c>
      <c r="AF17" s="9">
        <f t="shared" si="1"/>
        <v>1059175.6499999999</v>
      </c>
      <c r="AG17" s="9">
        <f t="shared" si="1"/>
        <v>201670.00999999998</v>
      </c>
      <c r="AH17" s="9">
        <f t="shared" si="1"/>
        <v>1496378.5500000003</v>
      </c>
      <c r="AI17" s="9">
        <f t="shared" si="1"/>
        <v>34358.899999999987</v>
      </c>
      <c r="AJ17" s="9">
        <f t="shared" si="1"/>
        <v>228985.89</v>
      </c>
      <c r="AK17" s="9">
        <f t="shared" si="1"/>
        <v>237375.07</v>
      </c>
      <c r="AL17" s="9">
        <f t="shared" si="1"/>
        <v>2485652.6800000002</v>
      </c>
      <c r="AM17" s="9">
        <f t="shared" si="1"/>
        <v>249494.75</v>
      </c>
      <c r="AN17" s="9">
        <f t="shared" si="1"/>
        <v>1110920.8800000001</v>
      </c>
      <c r="AO17" s="9">
        <f t="shared" si="1"/>
        <v>209572.62000000005</v>
      </c>
      <c r="AP17" s="9">
        <f t="shared" si="1"/>
        <v>319923.86999999994</v>
      </c>
      <c r="AQ17" s="9">
        <f t="shared" si="1"/>
        <v>1199565.3400000001</v>
      </c>
      <c r="AR17" s="9">
        <f>SUM(AR5:AR16)</f>
        <v>20622508.849999998</v>
      </c>
    </row>
    <row r="18" spans="1:44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44" ht="13.5" thickBot="1" x14ac:dyDescent="0.25">
      <c r="C19" s="3"/>
      <c r="D19" s="3"/>
      <c r="E19" s="3"/>
    </row>
    <row r="20" spans="1:44" x14ac:dyDescent="0.2">
      <c r="A20" s="13" t="s">
        <v>2</v>
      </c>
      <c r="B20" s="16" t="s">
        <v>34</v>
      </c>
      <c r="C20" s="22">
        <f>C17+D17+E17+F17+G17+J17+K17+R17+S17+V17+X17+Y17+AB17+AC17+AF17+AG17+AJ17+AK17+AL17+AM17+L17</f>
        <v>26446957.84</v>
      </c>
      <c r="D20" s="3"/>
      <c r="E20" s="3"/>
    </row>
    <row r="21" spans="1:44" ht="13.5" thickBot="1" x14ac:dyDescent="0.25">
      <c r="A21" s="14" t="s">
        <v>3</v>
      </c>
      <c r="B21" s="17" t="s">
        <v>35</v>
      </c>
      <c r="C21" s="23">
        <f>H17+I17+M17+N17+O17+P17+T17+U17+W17+Z17+AA17+AD17+AE17+AH17+AI17+AN17+AO17+AP17+AQ17+Q17</f>
        <v>5824448.9900000012</v>
      </c>
      <c r="D21" s="3"/>
      <c r="E21" s="3"/>
    </row>
    <row r="22" spans="1:44" ht="14.25" thickTop="1" thickBot="1" x14ac:dyDescent="0.25">
      <c r="A22" s="11" t="s">
        <v>4</v>
      </c>
      <c r="B22" s="18" t="s">
        <v>11</v>
      </c>
      <c r="C22" s="12">
        <f>C20-C21</f>
        <v>20622508.849999998</v>
      </c>
      <c r="D22" s="4"/>
      <c r="E22" s="4"/>
      <c r="F22" s="20"/>
      <c r="G22" s="20"/>
    </row>
    <row r="23" spans="1:44" x14ac:dyDescent="0.2">
      <c r="C23" s="3"/>
    </row>
  </sheetData>
  <mergeCells count="2">
    <mergeCell ref="A3:B4"/>
    <mergeCell ref="C1:AR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2018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Thaller Stefan</cp:lastModifiedBy>
  <cp:lastPrinted>2006-12-19T14:43:10Z</cp:lastPrinted>
  <dcterms:created xsi:type="dcterms:W3CDTF">1996-10-17T05:27:31Z</dcterms:created>
  <dcterms:modified xsi:type="dcterms:W3CDTF">2019-01-21T15:20:46Z</dcterms:modified>
</cp:coreProperties>
</file>