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rganisation_Clearing\AUSGLEICHSMARKT\Statistiken für APCS HP\Regelenergiekosten\"/>
    </mc:Choice>
  </mc:AlternateContent>
  <xr:revisionPtr revIDLastSave="0" documentId="13_ncr:1_{BD24AF2A-AC93-4718-8A4B-D0F5A631F893}" xr6:coauthVersionLast="45" xr6:coauthVersionMax="45" xr10:uidLastSave="{00000000-0000-0000-0000-000000000000}"/>
  <bookViews>
    <workbookView xWindow="-120" yWindow="-120" windowWidth="29040" windowHeight="15525" xr2:uid="{00000000-000D-0000-FFFF-FFFF00000000}"/>
  </bookViews>
  <sheets>
    <sheet name="2019" sheetId="1" r:id="rId1"/>
  </sheets>
  <externalReferences>
    <externalReference r:id="rId2"/>
  </externalReferences>
  <definedNames>
    <definedName name="BErlös">'[1]Detail Ausgleichsmarkt'!$F$6</definedName>
    <definedName name="BKosten">'[1]Detail Ausgleichsmarkt'!$G$6</definedName>
    <definedName name="CErlös">'[1]Detail Ausgleichsmarkt'!$F$7</definedName>
    <definedName name="CKosten">'[1]Detail Ausgleichsmarkt'!$G$7</definedName>
    <definedName name="EErlös">'[1]Detail Ausgleichsmarkt'!$F$8</definedName>
    <definedName name="EKosten">'[1]Detail Ausgleichsmarkt'!$G$8</definedName>
    <definedName name="MKosten">'[1]Detail Ausgleichsmarkt'!$G$5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7" i="1" l="1"/>
  <c r="R17" i="1"/>
  <c r="T16" i="1" l="1"/>
  <c r="T15" i="1"/>
  <c r="AA16" i="1" l="1"/>
  <c r="AA15" i="1" l="1"/>
  <c r="AA14" i="1" l="1"/>
  <c r="T14" i="1" l="1"/>
  <c r="AA13" i="1" l="1"/>
  <c r="T13" i="1" l="1"/>
  <c r="AA12" i="1" l="1"/>
  <c r="T12" i="1" l="1"/>
  <c r="AA11" i="1" l="1"/>
  <c r="T11" i="1" l="1"/>
  <c r="T10" i="1" l="1"/>
  <c r="AA10" i="1" l="1"/>
  <c r="AA9" i="1" l="1"/>
  <c r="T9" i="1"/>
  <c r="AA8" i="1" l="1"/>
  <c r="T8" i="1" l="1"/>
  <c r="AA7" i="1" l="1"/>
  <c r="T7" i="1" l="1"/>
  <c r="T6" i="1" l="1"/>
  <c r="AA6" i="1" l="1"/>
  <c r="AA5" i="1" l="1"/>
  <c r="AA17" i="1" s="1"/>
  <c r="K17" i="1" l="1"/>
  <c r="L17" i="1"/>
  <c r="M17" i="1"/>
  <c r="N17" i="1"/>
  <c r="O17" i="1"/>
  <c r="P17" i="1"/>
  <c r="S17" i="1"/>
  <c r="U17" i="1"/>
  <c r="X17" i="1"/>
  <c r="T5" i="1" l="1"/>
  <c r="T17" i="1" l="1"/>
  <c r="G17" i="1"/>
  <c r="I17" i="1"/>
  <c r="E17" i="1"/>
  <c r="F17" i="1"/>
  <c r="C17" i="1"/>
  <c r="D17" i="1"/>
  <c r="H17" i="1"/>
  <c r="J17" i="1"/>
</calcChain>
</file>

<file path=xl/sharedStrings.xml><?xml version="1.0" encoding="utf-8"?>
<sst xmlns="http://schemas.openxmlformats.org/spreadsheetml/2006/main" count="52" uniqueCount="48">
  <si>
    <t>Gesamt</t>
  </si>
  <si>
    <t>Total</t>
  </si>
  <si>
    <t>Regelenergiekosten / Balancing Energy Costs 2019</t>
  </si>
  <si>
    <t>Sonderkosten</t>
  </si>
  <si>
    <t>Special Costs</t>
  </si>
  <si>
    <t>monthly result of imbalance settlement</t>
  </si>
  <si>
    <t>Kosten TRL negativ</t>
  </si>
  <si>
    <t>Revenue ASM</t>
  </si>
  <si>
    <t>ZAM (vol) in GWh</t>
  </si>
  <si>
    <t>ASM (vol) in GWh</t>
  </si>
  <si>
    <t>ZAM Entgelt per GWh</t>
  </si>
  <si>
    <t>ASM fee per GWh</t>
  </si>
  <si>
    <t>Gesamte zuordenbare Regelenergiekosten</t>
  </si>
  <si>
    <t>Total allocated balancing energy costs</t>
  </si>
  <si>
    <t>Ergebnis der monatlichen Ausgleichsenergie- verrechnung</t>
  </si>
  <si>
    <t>SRE Kosten</t>
  </si>
  <si>
    <t>TRE Kosten</t>
  </si>
  <si>
    <t>UA Kosten</t>
  </si>
  <si>
    <t>INC Kosten</t>
  </si>
  <si>
    <t>IGCC Kosten</t>
  </si>
  <si>
    <t>PREIN Kosten</t>
  </si>
  <si>
    <t>SRE Erlöse</t>
  </si>
  <si>
    <t>TRE Erlöse</t>
  </si>
  <si>
    <t>UA Erlöse</t>
  </si>
  <si>
    <t>INC Erlöse</t>
  </si>
  <si>
    <t>IGCC Erlöse</t>
  </si>
  <si>
    <t>PREIN Erlöse</t>
  </si>
  <si>
    <t>aFRR revenues</t>
  </si>
  <si>
    <t>mFRR revenues</t>
  </si>
  <si>
    <t>UE revenues</t>
  </si>
  <si>
    <t>INC revenues</t>
  </si>
  <si>
    <t>IGCC revenues</t>
  </si>
  <si>
    <t>PREIN revenues</t>
  </si>
  <si>
    <t>aFRR costs</t>
  </si>
  <si>
    <t>mFRR costs</t>
  </si>
  <si>
    <t>UE costs</t>
  </si>
  <si>
    <t>INC costs</t>
  </si>
  <si>
    <t>IGCC costs</t>
  </si>
  <si>
    <t>PREIN costs</t>
  </si>
  <si>
    <t>Costs mFRR capacity negativ</t>
  </si>
  <si>
    <t>Erlöse ZAM</t>
  </si>
  <si>
    <t xml:space="preserve">SRE positive CMOLDEAT </t>
  </si>
  <si>
    <t xml:space="preserve">SRE negative CMOLDEAT </t>
  </si>
  <si>
    <t>(nur Saldo verfügbar / only net value available)</t>
  </si>
  <si>
    <t xml:space="preserve">aFRR positive CMOLDEAT </t>
  </si>
  <si>
    <t xml:space="preserve">aFRR negative CMOLDEAT </t>
  </si>
  <si>
    <t>TRE positive GAMMA</t>
  </si>
  <si>
    <t>TRE negative GAMMA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</si>
</sst>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[$€]* #,##0.00_);_([$€]* \(#,##0.00\);_([$€]* &quot;-&quot;??_);_(@_)"/>
    <numFmt numFmtId="165" formatCode="[$-407]mmm/\ yy;@"/>
    <numFmt numFmtId="166" formatCode="#,##0.00\ &quot;€&quot;"/>
    <numFmt numFmtId="167" formatCode="[$-409]mmm\-yy;@"/>
    <numFmt numFmtId="168" formatCode="_-* #,##0.00000_-;\-* #,##0.00000_-;_-* &quot;-&quot;??_-;_-@_-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Arial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theme="4" tint="0.39994506668294322"/>
      </left>
      <right/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theme="4" tint="0.39994506668294322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indexed="64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ck">
        <color theme="1" tint="0.34998626667073579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4" tint="0.399945066682943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4" tint="0.39994506668294322"/>
      </right>
      <top/>
      <bottom style="medium">
        <color indexed="64"/>
      </bottom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166" fontId="3" fillId="3" borderId="4" xfId="2" applyNumberFormat="1" applyFont="1" applyFill="1" applyBorder="1" applyAlignment="1">
      <alignment horizontal="right"/>
    </xf>
    <xf numFmtId="166" fontId="3" fillId="3" borderId="5" xfId="2" applyNumberFormat="1" applyFont="1" applyFill="1" applyBorder="1" applyAlignment="1">
      <alignment horizontal="right"/>
    </xf>
    <xf numFmtId="166" fontId="3" fillId="3" borderId="6" xfId="2" applyNumberFormat="1" applyFont="1" applyFill="1" applyBorder="1" applyAlignment="1">
      <alignment horizontal="right"/>
    </xf>
    <xf numFmtId="166" fontId="3" fillId="3" borderId="7" xfId="2" applyNumberFormat="1" applyFont="1" applyFill="1" applyBorder="1" applyAlignment="1">
      <alignment horizontal="right"/>
    </xf>
    <xf numFmtId="166" fontId="3" fillId="3" borderId="8" xfId="2" applyNumberFormat="1" applyFont="1" applyFill="1" applyBorder="1" applyAlignment="1">
      <alignment horizontal="right"/>
    </xf>
    <xf numFmtId="166" fontId="3" fillId="3" borderId="9" xfId="2" applyNumberFormat="1" applyFont="1" applyFill="1" applyBorder="1" applyAlignment="1">
      <alignment horizontal="right"/>
    </xf>
    <xf numFmtId="166" fontId="2" fillId="3" borderId="10" xfId="2" applyNumberFormat="1" applyFont="1" applyFill="1" applyBorder="1" applyAlignment="1">
      <alignment horizontal="right"/>
    </xf>
    <xf numFmtId="166" fontId="2" fillId="3" borderId="11" xfId="2" applyNumberFormat="1" applyFont="1" applyFill="1" applyBorder="1" applyAlignment="1">
      <alignment horizontal="right"/>
    </xf>
    <xf numFmtId="166" fontId="3" fillId="3" borderId="12" xfId="2" applyNumberFormat="1" applyFont="1" applyFill="1" applyBorder="1" applyAlignment="1">
      <alignment horizontal="right"/>
    </xf>
    <xf numFmtId="166" fontId="3" fillId="3" borderId="13" xfId="2" applyNumberFormat="1" applyFont="1" applyFill="1" applyBorder="1" applyAlignment="1">
      <alignment horizontal="right"/>
    </xf>
    <xf numFmtId="166" fontId="2" fillId="3" borderId="14" xfId="2" applyNumberFormat="1" applyFont="1" applyFill="1" applyBorder="1" applyAlignment="1">
      <alignment horizontal="right"/>
    </xf>
    <xf numFmtId="0" fontId="5" fillId="2" borderId="1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166" fontId="2" fillId="3" borderId="16" xfId="2" applyNumberFormat="1" applyFont="1" applyFill="1" applyBorder="1" applyAlignment="1">
      <alignment horizontal="right"/>
    </xf>
    <xf numFmtId="0" fontId="5" fillId="5" borderId="18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165" fontId="3" fillId="3" borderId="6" xfId="2" applyNumberFormat="1" applyFont="1" applyFill="1" applyBorder="1" applyAlignment="1">
      <alignment horizontal="right"/>
    </xf>
    <xf numFmtId="167" fontId="3" fillId="3" borderId="7" xfId="2" applyNumberFormat="1" applyFont="1" applyFill="1" applyBorder="1" applyAlignment="1">
      <alignment horizontal="right"/>
    </xf>
    <xf numFmtId="3" fontId="2" fillId="3" borderId="10" xfId="2" applyNumberFormat="1" applyFont="1" applyFill="1" applyBorder="1" applyAlignment="1">
      <alignment horizontal="right"/>
    </xf>
    <xf numFmtId="3" fontId="2" fillId="3" borderId="11" xfId="2" applyNumberFormat="1" applyFont="1" applyFill="1" applyBorder="1" applyAlignment="1">
      <alignment horizontal="right"/>
    </xf>
    <xf numFmtId="166" fontId="2" fillId="6" borderId="14" xfId="2" applyNumberFormat="1" applyFont="1" applyFill="1" applyBorder="1" applyAlignment="1">
      <alignment horizontal="right"/>
    </xf>
    <xf numFmtId="166" fontId="3" fillId="3" borderId="24" xfId="2" applyNumberFormat="1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43" fontId="3" fillId="3" borderId="26" xfId="3" applyFont="1" applyFill="1" applyBorder="1" applyAlignment="1">
      <alignment horizontal="right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165" fontId="3" fillId="3" borderId="4" xfId="2" applyNumberFormat="1" applyFont="1" applyFill="1" applyBorder="1" applyAlignment="1">
      <alignment horizontal="right"/>
    </xf>
    <xf numFmtId="167" fontId="3" fillId="3" borderId="5" xfId="2" applyNumberFormat="1" applyFont="1" applyFill="1" applyBorder="1" applyAlignment="1">
      <alignment horizontal="right"/>
    </xf>
    <xf numFmtId="168" fontId="3" fillId="3" borderId="26" xfId="3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2" borderId="33" xfId="0" applyFont="1" applyFill="1" applyBorder="1" applyAlignment="1">
      <alignment horizontal="center" vertical="center" wrapText="1"/>
    </xf>
    <xf numFmtId="166" fontId="3" fillId="3" borderId="34" xfId="2" applyNumberFormat="1" applyFont="1" applyFill="1" applyBorder="1" applyAlignment="1">
      <alignment horizontal="right"/>
    </xf>
    <xf numFmtId="166" fontId="3" fillId="3" borderId="35" xfId="2" applyNumberFormat="1" applyFont="1" applyFill="1" applyBorder="1" applyAlignment="1">
      <alignment horizontal="right"/>
    </xf>
    <xf numFmtId="166" fontId="3" fillId="3" borderId="36" xfId="2" applyNumberFormat="1" applyFont="1" applyFill="1" applyBorder="1" applyAlignment="1">
      <alignment horizontal="right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wrapText="1"/>
    </xf>
    <xf numFmtId="0" fontId="3" fillId="0" borderId="32" xfId="0" applyFont="1" applyBorder="1" applyAlignment="1">
      <alignment horizontal="center"/>
    </xf>
  </cellXfs>
  <cellStyles count="6">
    <cellStyle name="Euro" xfId="1" xr:uid="{00000000-0005-0000-0000-000000000000}"/>
    <cellStyle name="Komma" xfId="3" builtinId="3"/>
    <cellStyle name="Komma 2" xfId="5" xr:uid="{F9FDBFE5-D072-49B5-A28E-9B45120C850C}"/>
    <cellStyle name="Standard" xfId="0" builtinId="0"/>
    <cellStyle name="Standard 2" xfId="2" xr:uid="{00000000-0005-0000-0000-000003000000}"/>
    <cellStyle name="Standard 3" xfId="4" xr:uid="{57E5C050-560B-4286-8067-F1B1DD44BF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SMOSRV01\Bereich_APCS\Organisation_Clearing\CLEARING\Clearing%20technisch\DB-Abrechnung\2006\200609\Abrechnung-v2_2006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Detail Ausgleichsmarkt"/>
      <sheetName val="Detail Bilanzgruppen 1. Cl."/>
      <sheetName val="Detail Bilanzgruppen 1. Cl. NV1"/>
      <sheetName val="Detail Bilanzgruppen 1. Cl. NV2"/>
      <sheetName val="Detail Bilanzgruppen 1. Cl. NV3"/>
      <sheetName val="Detail Bilanzgruppen 1. Cl. NV4"/>
      <sheetName val="Detail Bilanzgruppen 1. Cl. NV5"/>
      <sheetName val="Detail Bilanzgruppen 2. Cl."/>
      <sheetName val="Vergleich OeKB 1.Cl."/>
    </sheetNames>
    <sheetDataSet>
      <sheetData sheetId="0"/>
      <sheetData sheetId="1">
        <row r="5">
          <cell r="G5">
            <v>821160.59999999101</v>
          </cell>
        </row>
        <row r="6">
          <cell r="F6">
            <v>10963.05833333332</v>
          </cell>
          <cell r="G6">
            <v>308522.96166666562</v>
          </cell>
        </row>
        <row r="7">
          <cell r="F7">
            <v>522844.00000000501</v>
          </cell>
          <cell r="G7">
            <v>1441528.2857142701</v>
          </cell>
        </row>
        <row r="8">
          <cell r="F8">
            <v>0</v>
          </cell>
          <cell r="G8">
            <v>275089.06999986898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showGridLines="0"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3" sqref="A3:B4"/>
    </sheetView>
  </sheetViews>
  <sheetFormatPr baseColWidth="10" defaultColWidth="11.42578125" defaultRowHeight="12.75" x14ac:dyDescent="0.2"/>
  <cols>
    <col min="1" max="1" width="11.7109375" style="2" customWidth="1"/>
    <col min="2" max="2" width="15.28515625" style="2" customWidth="1"/>
    <col min="3" max="3" width="22" style="2" customWidth="1"/>
    <col min="4" max="4" width="22.7109375" style="2" customWidth="1"/>
    <col min="5" max="5" width="24.140625" style="2" customWidth="1"/>
    <col min="6" max="6" width="17.28515625" style="2" customWidth="1"/>
    <col min="7" max="7" width="17.28515625" style="3" customWidth="1"/>
    <col min="8" max="14" width="17.28515625" style="2" customWidth="1"/>
    <col min="15" max="15" width="22.5703125" style="2" customWidth="1"/>
    <col min="16" max="18" width="23.5703125" style="2" customWidth="1"/>
    <col min="19" max="19" width="17.28515625" style="2" customWidth="1"/>
    <col min="20" max="21" width="21.85546875" style="2" customWidth="1"/>
    <col min="22" max="22" width="2.7109375" style="2" customWidth="1"/>
    <col min="23" max="23" width="2.85546875" style="2" customWidth="1"/>
    <col min="24" max="27" width="18.85546875" style="2" customWidth="1"/>
    <col min="28" max="16384" width="11.42578125" style="2"/>
  </cols>
  <sheetData>
    <row r="1" spans="1:27" ht="31.5" customHeight="1" x14ac:dyDescent="0.2">
      <c r="A1" s="4"/>
      <c r="B1" s="5"/>
      <c r="C1" s="5" t="s">
        <v>2</v>
      </c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6"/>
      <c r="X1" s="5"/>
      <c r="Y1" s="5"/>
      <c r="Z1" s="5"/>
      <c r="AA1" s="6"/>
    </row>
    <row r="2" spans="1:27" ht="13.5" thickBot="1" x14ac:dyDescent="0.25">
      <c r="C2" s="56" t="s">
        <v>43</v>
      </c>
      <c r="D2" s="56"/>
      <c r="E2" s="57" t="s">
        <v>43</v>
      </c>
      <c r="F2" s="57"/>
      <c r="G2" s="2"/>
      <c r="O2" s="57" t="s">
        <v>43</v>
      </c>
      <c r="P2" s="57"/>
      <c r="Q2" s="47"/>
      <c r="R2" s="47"/>
    </row>
    <row r="3" spans="1:27" s="1" customFormat="1" ht="60.6" customHeight="1" thickBot="1" x14ac:dyDescent="0.25">
      <c r="A3" s="52">
        <v>2019</v>
      </c>
      <c r="B3" s="53"/>
      <c r="C3" s="27" t="s">
        <v>15</v>
      </c>
      <c r="D3" s="23" t="s">
        <v>21</v>
      </c>
      <c r="E3" s="27" t="s">
        <v>16</v>
      </c>
      <c r="F3" s="23" t="s">
        <v>22</v>
      </c>
      <c r="G3" s="28" t="s">
        <v>17</v>
      </c>
      <c r="H3" s="29" t="s">
        <v>23</v>
      </c>
      <c r="I3" s="27" t="s">
        <v>18</v>
      </c>
      <c r="J3" s="23" t="s">
        <v>24</v>
      </c>
      <c r="K3" s="27" t="s">
        <v>19</v>
      </c>
      <c r="L3" s="23" t="s">
        <v>25</v>
      </c>
      <c r="M3" s="27" t="s">
        <v>20</v>
      </c>
      <c r="N3" s="23" t="s">
        <v>26</v>
      </c>
      <c r="O3" s="27" t="s">
        <v>41</v>
      </c>
      <c r="P3" s="27" t="s">
        <v>42</v>
      </c>
      <c r="Q3" s="48" t="s">
        <v>46</v>
      </c>
      <c r="R3" s="48" t="s">
        <v>47</v>
      </c>
      <c r="S3" s="30" t="s">
        <v>3</v>
      </c>
      <c r="T3" s="30" t="s">
        <v>12</v>
      </c>
      <c r="U3" s="31" t="s">
        <v>14</v>
      </c>
      <c r="X3" s="7" t="s">
        <v>6</v>
      </c>
      <c r="Y3" s="19" t="s">
        <v>8</v>
      </c>
      <c r="Z3" s="19" t="s">
        <v>10</v>
      </c>
      <c r="AA3" s="20" t="s">
        <v>40</v>
      </c>
    </row>
    <row r="4" spans="1:27" s="1" customFormat="1" ht="60.6" customHeight="1" thickBot="1" x14ac:dyDescent="0.25">
      <c r="A4" s="54"/>
      <c r="B4" s="55"/>
      <c r="C4" s="24" t="s">
        <v>33</v>
      </c>
      <c r="D4" s="22" t="s">
        <v>27</v>
      </c>
      <c r="E4" s="24" t="s">
        <v>34</v>
      </c>
      <c r="F4" s="22" t="s">
        <v>28</v>
      </c>
      <c r="G4" s="25" t="s">
        <v>35</v>
      </c>
      <c r="H4" s="26" t="s">
        <v>29</v>
      </c>
      <c r="I4" s="24" t="s">
        <v>36</v>
      </c>
      <c r="J4" s="22" t="s">
        <v>30</v>
      </c>
      <c r="K4" s="24" t="s">
        <v>37</v>
      </c>
      <c r="L4" s="22" t="s">
        <v>31</v>
      </c>
      <c r="M4" s="24" t="s">
        <v>38</v>
      </c>
      <c r="N4" s="22" t="s">
        <v>32</v>
      </c>
      <c r="O4" s="24" t="s">
        <v>44</v>
      </c>
      <c r="P4" s="24" t="s">
        <v>45</v>
      </c>
      <c r="Q4" s="48" t="s">
        <v>46</v>
      </c>
      <c r="R4" s="48" t="s">
        <v>47</v>
      </c>
      <c r="S4" s="38" t="s">
        <v>4</v>
      </c>
      <c r="T4" s="38" t="s">
        <v>13</v>
      </c>
      <c r="U4" s="39" t="s">
        <v>5</v>
      </c>
      <c r="X4" s="41" t="s">
        <v>39</v>
      </c>
      <c r="Y4" s="42" t="s">
        <v>9</v>
      </c>
      <c r="Z4" s="42" t="s">
        <v>11</v>
      </c>
      <c r="AA4" s="43" t="s">
        <v>7</v>
      </c>
    </row>
    <row r="5" spans="1:27" ht="15" customHeight="1" x14ac:dyDescent="0.2">
      <c r="A5" s="44">
        <v>43466</v>
      </c>
      <c r="B5" s="45">
        <v>43466</v>
      </c>
      <c r="C5" s="8">
        <v>3168387.200000002</v>
      </c>
      <c r="D5" s="9"/>
      <c r="E5" s="8">
        <v>629540.89999999921</v>
      </c>
      <c r="F5" s="9"/>
      <c r="G5" s="8">
        <v>700001.3600000001</v>
      </c>
      <c r="H5" s="9"/>
      <c r="I5" s="8">
        <v>499193.3031000006</v>
      </c>
      <c r="J5" s="9">
        <v>-131628.29550000007</v>
      </c>
      <c r="K5" s="8">
        <v>255496.17616000038</v>
      </c>
      <c r="L5" s="9">
        <v>-8055.5445200000031</v>
      </c>
      <c r="M5" s="8">
        <v>153693.99609999993</v>
      </c>
      <c r="N5" s="9">
        <v>-602503.3443</v>
      </c>
      <c r="O5" s="8">
        <v>-264097.55999999907</v>
      </c>
      <c r="P5" s="8">
        <v>-319851.77999999991</v>
      </c>
      <c r="Q5" s="49"/>
      <c r="R5" s="49"/>
      <c r="S5" s="37"/>
      <c r="T5" s="37">
        <f t="shared" ref="T5:T16" si="0">SUM(C5:S5)</f>
        <v>4080176.4110400039</v>
      </c>
      <c r="U5" s="37">
        <v>-4695068.18</v>
      </c>
      <c r="X5" s="8">
        <v>250454.8</v>
      </c>
      <c r="Y5" s="40">
        <v>11845.957074148819</v>
      </c>
      <c r="Z5" s="46">
        <v>21.142639504120218</v>
      </c>
      <c r="AA5" s="9">
        <f t="shared" ref="AA5:AA16" si="1">-Y5*Z5</f>
        <v>-250454.80000001116</v>
      </c>
    </row>
    <row r="6" spans="1:27" ht="15" customHeight="1" x14ac:dyDescent="0.2">
      <c r="A6" s="32">
        <v>43497</v>
      </c>
      <c r="B6" s="33">
        <v>43497</v>
      </c>
      <c r="C6" s="10">
        <v>1005716.0299999972</v>
      </c>
      <c r="D6" s="11"/>
      <c r="E6" s="10">
        <v>231923.54</v>
      </c>
      <c r="F6" s="11"/>
      <c r="G6" s="10">
        <v>597528.57999999996</v>
      </c>
      <c r="H6" s="11"/>
      <c r="I6" s="10"/>
      <c r="J6" s="11"/>
      <c r="K6" s="10">
        <v>332618.65999999997</v>
      </c>
      <c r="L6" s="11">
        <v>-104241.97</v>
      </c>
      <c r="M6" s="10">
        <v>208981.47</v>
      </c>
      <c r="N6" s="11">
        <v>-624640.78</v>
      </c>
      <c r="O6" s="10">
        <v>-17674.55</v>
      </c>
      <c r="P6" s="10">
        <v>-253125.9</v>
      </c>
      <c r="Q6" s="50"/>
      <c r="R6" s="50"/>
      <c r="S6" s="16"/>
      <c r="T6" s="37">
        <f t="shared" si="0"/>
        <v>1377085.0799999973</v>
      </c>
      <c r="U6" s="37">
        <v>-1390993.01</v>
      </c>
      <c r="X6" s="10">
        <v>137026.79999999999</v>
      </c>
      <c r="Y6" s="40">
        <v>10041.9452707898</v>
      </c>
      <c r="Z6" s="46">
        <v>13.645440000000001</v>
      </c>
      <c r="AA6" s="9">
        <f t="shared" si="1"/>
        <v>-137026.76167584598</v>
      </c>
    </row>
    <row r="7" spans="1:27" ht="15" customHeight="1" x14ac:dyDescent="0.2">
      <c r="A7" s="32">
        <v>43525</v>
      </c>
      <c r="B7" s="33">
        <v>43525</v>
      </c>
      <c r="C7" s="10">
        <v>903842.32999999914</v>
      </c>
      <c r="D7" s="11"/>
      <c r="E7" s="10">
        <v>326673.28999999998</v>
      </c>
      <c r="F7" s="11"/>
      <c r="G7" s="10">
        <v>319982.96000000002</v>
      </c>
      <c r="H7" s="11"/>
      <c r="I7" s="10"/>
      <c r="J7" s="11"/>
      <c r="K7" s="10">
        <v>307140.3</v>
      </c>
      <c r="L7" s="11">
        <v>-116003.98</v>
      </c>
      <c r="M7" s="10">
        <v>230703.33</v>
      </c>
      <c r="N7" s="11">
        <v>-671249.89</v>
      </c>
      <c r="O7" s="10">
        <v>-195392.12</v>
      </c>
      <c r="P7" s="10">
        <v>-34389.230000000003</v>
      </c>
      <c r="Q7" s="50"/>
      <c r="R7" s="50"/>
      <c r="S7" s="16"/>
      <c r="T7" s="37">
        <f t="shared" si="0"/>
        <v>1071306.9899999993</v>
      </c>
      <c r="U7" s="16">
        <v>-1432712.43644469</v>
      </c>
      <c r="X7" s="10">
        <v>263985.6100000001</v>
      </c>
      <c r="Y7" s="40">
        <v>10763.5227312762</v>
      </c>
      <c r="Z7" s="46">
        <v>24.52594904017041</v>
      </c>
      <c r="AA7" s="9">
        <f t="shared" si="1"/>
        <v>-263985.60999999591</v>
      </c>
    </row>
    <row r="8" spans="1:27" ht="15" customHeight="1" x14ac:dyDescent="0.2">
      <c r="A8" s="32">
        <v>43556</v>
      </c>
      <c r="B8" s="33">
        <v>43556</v>
      </c>
      <c r="C8" s="10">
        <v>1265608.1299999976</v>
      </c>
      <c r="D8" s="11"/>
      <c r="E8" s="10">
        <v>423101.17</v>
      </c>
      <c r="F8" s="11"/>
      <c r="G8" s="10">
        <v>117405.29</v>
      </c>
      <c r="H8" s="11"/>
      <c r="I8" s="10"/>
      <c r="J8" s="11"/>
      <c r="K8" s="10">
        <v>379404.09</v>
      </c>
      <c r="L8" s="11">
        <v>-124943.99</v>
      </c>
      <c r="M8" s="10">
        <v>278377.12</v>
      </c>
      <c r="N8" s="11">
        <v>-499543.97</v>
      </c>
      <c r="O8" s="10">
        <v>-192854.39999999898</v>
      </c>
      <c r="P8" s="10">
        <v>43838.169999999838</v>
      </c>
      <c r="Q8" s="50"/>
      <c r="R8" s="50"/>
      <c r="S8" s="16"/>
      <c r="T8" s="37">
        <f t="shared" si="0"/>
        <v>1690391.6099999982</v>
      </c>
      <c r="U8" s="16">
        <v>-2128762.5299999998</v>
      </c>
      <c r="X8" s="10">
        <v>116672.88</v>
      </c>
      <c r="Y8" s="40">
        <v>10380.422566323125</v>
      </c>
      <c r="Z8" s="46">
        <v>11.239704285113969</v>
      </c>
      <c r="AA8" s="9">
        <f t="shared" si="1"/>
        <v>-116672.87999999577</v>
      </c>
    </row>
    <row r="9" spans="1:27" ht="15" customHeight="1" x14ac:dyDescent="0.2">
      <c r="A9" s="32">
        <v>43586</v>
      </c>
      <c r="B9" s="33">
        <v>43586</v>
      </c>
      <c r="C9" s="10">
        <v>1690581.3700000045</v>
      </c>
      <c r="D9" s="11"/>
      <c r="E9" s="10">
        <v>424307.58999999991</v>
      </c>
      <c r="F9" s="11"/>
      <c r="G9" s="10">
        <v>12432.899999999992</v>
      </c>
      <c r="H9" s="11"/>
      <c r="I9" s="10"/>
      <c r="J9" s="11"/>
      <c r="K9" s="10">
        <v>463352.94523999997</v>
      </c>
      <c r="L9" s="11">
        <v>-85867.019420000099</v>
      </c>
      <c r="M9" s="10">
        <v>412285.28330000013</v>
      </c>
      <c r="N9" s="11">
        <v>-436815.36370000005</v>
      </c>
      <c r="O9" s="10">
        <v>-224756.03000000142</v>
      </c>
      <c r="P9" s="10">
        <v>-58353.390000000392</v>
      </c>
      <c r="Q9" s="50"/>
      <c r="R9" s="50"/>
      <c r="S9" s="16"/>
      <c r="T9" s="37">
        <f t="shared" si="0"/>
        <v>2197168.2854200024</v>
      </c>
      <c r="U9" s="16">
        <v>-2752998.0745853302</v>
      </c>
      <c r="X9" s="10">
        <v>125719.44000000082</v>
      </c>
      <c r="Y9" s="40">
        <v>10529.835021639172</v>
      </c>
      <c r="Z9" s="46">
        <v>11.939360000000001</v>
      </c>
      <c r="AA9" s="9">
        <f t="shared" si="1"/>
        <v>-125719.49106395787</v>
      </c>
    </row>
    <row r="10" spans="1:27" ht="15" customHeight="1" x14ac:dyDescent="0.2">
      <c r="A10" s="32">
        <v>43617</v>
      </c>
      <c r="B10" s="33">
        <v>43617</v>
      </c>
      <c r="C10" s="10">
        <v>1205632.740000003</v>
      </c>
      <c r="D10" s="11"/>
      <c r="E10" s="10">
        <v>395561.26</v>
      </c>
      <c r="F10" s="11"/>
      <c r="G10" s="10"/>
      <c r="H10" s="11">
        <v>-104735.44</v>
      </c>
      <c r="I10" s="10"/>
      <c r="J10" s="11"/>
      <c r="K10" s="10">
        <v>199941.48</v>
      </c>
      <c r="L10" s="11">
        <v>-115159.1</v>
      </c>
      <c r="M10" s="10">
        <v>414952.03</v>
      </c>
      <c r="N10" s="11">
        <v>-354647.58</v>
      </c>
      <c r="O10" s="10">
        <v>644616.34</v>
      </c>
      <c r="P10" s="10">
        <v>17367.34</v>
      </c>
      <c r="Q10" s="50"/>
      <c r="R10" s="50"/>
      <c r="S10" s="16"/>
      <c r="T10" s="37">
        <f t="shared" si="0"/>
        <v>2303529.0700000026</v>
      </c>
      <c r="U10" s="16">
        <v>-2880403.9</v>
      </c>
      <c r="X10" s="10">
        <v>169485.75999999975</v>
      </c>
      <c r="Y10" s="40">
        <v>10321.001679601084</v>
      </c>
      <c r="Z10" s="46">
        <v>16.42144</v>
      </c>
      <c r="AA10" s="9">
        <f t="shared" si="1"/>
        <v>-169485.70982146842</v>
      </c>
    </row>
    <row r="11" spans="1:27" ht="15" customHeight="1" x14ac:dyDescent="0.2">
      <c r="A11" s="32">
        <v>43647</v>
      </c>
      <c r="B11" s="33">
        <v>43647</v>
      </c>
      <c r="C11" s="10">
        <v>1328851.2699999954</v>
      </c>
      <c r="D11" s="11"/>
      <c r="E11" s="10">
        <v>679123.08350000053</v>
      </c>
      <c r="F11" s="11"/>
      <c r="G11" s="10"/>
      <c r="H11" s="11">
        <v>-178217.05999999997</v>
      </c>
      <c r="I11" s="10"/>
      <c r="J11" s="11"/>
      <c r="K11" s="10">
        <v>296658.48</v>
      </c>
      <c r="L11" s="11">
        <v>-83042.48</v>
      </c>
      <c r="M11" s="10">
        <v>252772.97500000003</v>
      </c>
      <c r="N11" s="11">
        <v>-307696.79999999987</v>
      </c>
      <c r="O11" s="10">
        <v>208356.50000000041</v>
      </c>
      <c r="P11" s="10">
        <v>115533.8899999999</v>
      </c>
      <c r="Q11" s="50"/>
      <c r="R11" s="50"/>
      <c r="S11" s="16"/>
      <c r="T11" s="37">
        <f t="shared" si="0"/>
        <v>2312339.8584999964</v>
      </c>
      <c r="U11" s="16">
        <v>-3105469.12</v>
      </c>
      <c r="X11" s="10">
        <v>72448.92</v>
      </c>
      <c r="Y11" s="40">
        <v>9643.1788526029286</v>
      </c>
      <c r="Z11" s="46">
        <v>7.5129706819083131</v>
      </c>
      <c r="AA11" s="9">
        <f t="shared" si="1"/>
        <v>-72448.920000004044</v>
      </c>
    </row>
    <row r="12" spans="1:27" ht="15" customHeight="1" x14ac:dyDescent="0.2">
      <c r="A12" s="32">
        <v>43678</v>
      </c>
      <c r="B12" s="33">
        <v>43678</v>
      </c>
      <c r="C12" s="10">
        <v>2985884.4400000032</v>
      </c>
      <c r="D12" s="11"/>
      <c r="E12" s="10">
        <v>633502.1141666664</v>
      </c>
      <c r="F12" s="11"/>
      <c r="G12" s="10"/>
      <c r="H12" s="11">
        <v>-89721.08</v>
      </c>
      <c r="I12" s="10"/>
      <c r="J12" s="11"/>
      <c r="K12" s="10">
        <v>199564.43048000039</v>
      </c>
      <c r="L12" s="11">
        <v>-120923.20681999998</v>
      </c>
      <c r="M12" s="10">
        <v>278690.38330000034</v>
      </c>
      <c r="N12" s="11">
        <v>-317583.41610000021</v>
      </c>
      <c r="O12" s="10">
        <v>80333.08</v>
      </c>
      <c r="P12" s="10">
        <v>140841.13</v>
      </c>
      <c r="Q12" s="50"/>
      <c r="R12" s="50"/>
      <c r="S12" s="16"/>
      <c r="T12" s="16">
        <f t="shared" si="0"/>
        <v>3790587.8750266703</v>
      </c>
      <c r="U12" s="16">
        <v>-4671422.1270131199</v>
      </c>
      <c r="X12" s="10">
        <v>177829.08</v>
      </c>
      <c r="Y12" s="40">
        <v>9277.1809393774984</v>
      </c>
      <c r="Z12" s="46">
        <v>19.168439331090763</v>
      </c>
      <c r="AA12" s="9">
        <f t="shared" si="1"/>
        <v>-177829.08000000918</v>
      </c>
    </row>
    <row r="13" spans="1:27" ht="15" customHeight="1" x14ac:dyDescent="0.2">
      <c r="A13" s="32">
        <v>43709</v>
      </c>
      <c r="B13" s="33">
        <v>43709</v>
      </c>
      <c r="C13" s="10">
        <v>3112148.7999999989</v>
      </c>
      <c r="D13" s="11"/>
      <c r="E13" s="10">
        <v>346471.3303333263</v>
      </c>
      <c r="F13" s="11"/>
      <c r="G13" s="10"/>
      <c r="H13" s="11">
        <v>-277202.00000000006</v>
      </c>
      <c r="I13" s="10"/>
      <c r="J13" s="11"/>
      <c r="K13" s="10">
        <v>174178.85712999987</v>
      </c>
      <c r="L13" s="11">
        <v>-88692.678299999869</v>
      </c>
      <c r="M13" s="10">
        <v>164262.20660000003</v>
      </c>
      <c r="N13" s="11">
        <v>-294885.98950000008</v>
      </c>
      <c r="O13" s="10">
        <v>15054.630000000179</v>
      </c>
      <c r="P13" s="10">
        <v>112612.22000000019</v>
      </c>
      <c r="Q13" s="50"/>
      <c r="R13" s="50"/>
      <c r="S13" s="16"/>
      <c r="T13" s="37">
        <f t="shared" si="0"/>
        <v>3263947.376263326</v>
      </c>
      <c r="U13" s="16">
        <v>-3896212.2597872699</v>
      </c>
      <c r="X13" s="10">
        <v>227554.32</v>
      </c>
      <c r="Y13" s="40">
        <v>9167.8820159758743</v>
      </c>
      <c r="Z13" s="46">
        <v>24.82081680408367</v>
      </c>
      <c r="AA13" s="9">
        <f t="shared" si="1"/>
        <v>-227554.31999999046</v>
      </c>
    </row>
    <row r="14" spans="1:27" ht="15" customHeight="1" x14ac:dyDescent="0.2">
      <c r="A14" s="32">
        <v>43739</v>
      </c>
      <c r="B14" s="33">
        <v>43739</v>
      </c>
      <c r="C14" s="10">
        <v>2788618.5100000086</v>
      </c>
      <c r="D14" s="11"/>
      <c r="E14" s="10">
        <v>87325.508666667403</v>
      </c>
      <c r="F14" s="11"/>
      <c r="G14" s="10">
        <v>136627.12000000002</v>
      </c>
      <c r="H14" s="11"/>
      <c r="I14" s="10"/>
      <c r="J14" s="11"/>
      <c r="K14" s="10">
        <v>292174.54074999999</v>
      </c>
      <c r="L14" s="11">
        <v>-6844.5627199999581</v>
      </c>
      <c r="M14" s="10">
        <v>360308.23769999988</v>
      </c>
      <c r="N14" s="11">
        <v>-499167.22059999971</v>
      </c>
      <c r="O14" s="10">
        <v>-217663.30999999971</v>
      </c>
      <c r="P14" s="10">
        <v>-61180.010000000533</v>
      </c>
      <c r="Q14" s="50"/>
      <c r="R14" s="50"/>
      <c r="S14" s="16"/>
      <c r="T14" s="16">
        <f t="shared" si="0"/>
        <v>2880198.8137966767</v>
      </c>
      <c r="U14" s="16">
        <v>-3650247.6572443899</v>
      </c>
      <c r="X14" s="10">
        <v>334436.34999999998</v>
      </c>
      <c r="Y14" s="40">
        <v>9742.6985587483487</v>
      </c>
      <c r="Z14" s="46">
        <v>34.326870320717923</v>
      </c>
      <c r="AA14" s="9">
        <f t="shared" si="1"/>
        <v>-334436.34999999998</v>
      </c>
    </row>
    <row r="15" spans="1:27" ht="15" customHeight="1" x14ac:dyDescent="0.2">
      <c r="A15" s="32">
        <v>43770</v>
      </c>
      <c r="B15" s="33">
        <v>43770</v>
      </c>
      <c r="C15" s="10">
        <v>3563005.3299999973</v>
      </c>
      <c r="D15" s="11"/>
      <c r="E15" s="10">
        <v>288040.40000000002</v>
      </c>
      <c r="F15" s="11"/>
      <c r="G15" s="10">
        <v>134198.51</v>
      </c>
      <c r="H15" s="11"/>
      <c r="I15" s="10"/>
      <c r="J15" s="11"/>
      <c r="K15" s="10">
        <v>469870.35</v>
      </c>
      <c r="L15" s="11">
        <v>-74672.19</v>
      </c>
      <c r="M15" s="10">
        <v>404316.77</v>
      </c>
      <c r="N15" s="11">
        <v>-675126.07</v>
      </c>
      <c r="O15" s="10">
        <v>-204868.89</v>
      </c>
      <c r="P15" s="10">
        <v>-186582.73</v>
      </c>
      <c r="Q15" s="50"/>
      <c r="R15" s="50"/>
      <c r="S15" s="16"/>
      <c r="T15" s="16">
        <f t="shared" si="0"/>
        <v>3718181.4799999963</v>
      </c>
      <c r="U15" s="16">
        <v>-4363312.3099999996</v>
      </c>
      <c r="X15" s="10">
        <v>210646.84</v>
      </c>
      <c r="Y15" s="40">
        <v>10602.4044699155</v>
      </c>
      <c r="Z15" s="46">
        <v>19.867836640048964</v>
      </c>
      <c r="AA15" s="9">
        <f t="shared" si="1"/>
        <v>-210646.84000000608</v>
      </c>
    </row>
    <row r="16" spans="1:27" ht="15" customHeight="1" thickBot="1" x14ac:dyDescent="0.25">
      <c r="A16" s="32">
        <v>43800</v>
      </c>
      <c r="B16" s="33">
        <v>43800</v>
      </c>
      <c r="C16" s="12">
        <v>3076633.569999998</v>
      </c>
      <c r="D16" s="13"/>
      <c r="E16" s="12">
        <v>84277.726666666407</v>
      </c>
      <c r="F16" s="13"/>
      <c r="G16" s="12"/>
      <c r="H16" s="13">
        <v>-2178.73</v>
      </c>
      <c r="I16" s="12"/>
      <c r="J16" s="13"/>
      <c r="K16" s="12">
        <v>182982.19</v>
      </c>
      <c r="L16" s="13">
        <v>-61204.01</v>
      </c>
      <c r="M16" s="12">
        <v>192196.82</v>
      </c>
      <c r="N16" s="13">
        <v>-443772.49</v>
      </c>
      <c r="O16" s="12">
        <v>-75677.870000000315</v>
      </c>
      <c r="P16" s="12">
        <v>-80187.290000000256</v>
      </c>
      <c r="Q16" s="51">
        <v>5450.0200000000013</v>
      </c>
      <c r="R16" s="51">
        <v>2277.1799999999998</v>
      </c>
      <c r="S16" s="17"/>
      <c r="T16" s="16">
        <f t="shared" si="0"/>
        <v>2880797.1166666644</v>
      </c>
      <c r="U16" s="16">
        <v>-4420596.22128464</v>
      </c>
      <c r="X16" s="10">
        <v>259097.95999999685</v>
      </c>
      <c r="Y16" s="40">
        <v>10651.587153884801</v>
      </c>
      <c r="Z16" s="46">
        <v>24.32482185582229</v>
      </c>
      <c r="AA16" s="9">
        <f t="shared" si="1"/>
        <v>-259097.96000001294</v>
      </c>
    </row>
    <row r="17" spans="1:27" s="1" customFormat="1" ht="15" customHeight="1" thickTop="1" thickBot="1" x14ac:dyDescent="0.25">
      <c r="A17" s="34" t="s">
        <v>0</v>
      </c>
      <c r="B17" s="35" t="s">
        <v>1</v>
      </c>
      <c r="C17" s="14">
        <f t="shared" ref="C17:H17" si="2">SUM(C5:C16)</f>
        <v>26094909.720000006</v>
      </c>
      <c r="D17" s="15">
        <f t="shared" si="2"/>
        <v>0</v>
      </c>
      <c r="E17" s="14">
        <f t="shared" si="2"/>
        <v>4549847.9133333266</v>
      </c>
      <c r="F17" s="15">
        <f t="shared" si="2"/>
        <v>0</v>
      </c>
      <c r="G17" s="14">
        <f t="shared" si="2"/>
        <v>2018176.72</v>
      </c>
      <c r="H17" s="15">
        <f t="shared" si="2"/>
        <v>-652054.31000000006</v>
      </c>
      <c r="I17" s="14">
        <f t="shared" ref="I17:U17" si="3">SUM(I5:I16)</f>
        <v>499193.3031000006</v>
      </c>
      <c r="J17" s="15">
        <f t="shared" si="3"/>
        <v>-131628.29550000007</v>
      </c>
      <c r="K17" s="14">
        <f t="shared" si="3"/>
        <v>3553382.499760001</v>
      </c>
      <c r="L17" s="15">
        <f t="shared" si="3"/>
        <v>-989650.7317799998</v>
      </c>
      <c r="M17" s="14">
        <f t="shared" si="3"/>
        <v>3351540.6220000004</v>
      </c>
      <c r="N17" s="15">
        <f t="shared" si="3"/>
        <v>-5727632.9142000005</v>
      </c>
      <c r="O17" s="14">
        <f t="shared" si="3"/>
        <v>-444624.17999999889</v>
      </c>
      <c r="P17" s="14">
        <f t="shared" si="3"/>
        <v>-563477.58000000124</v>
      </c>
      <c r="Q17" s="14">
        <f t="shared" si="3"/>
        <v>5450.0200000000013</v>
      </c>
      <c r="R17" s="14">
        <f t="shared" si="3"/>
        <v>2277.1799999999998</v>
      </c>
      <c r="S17" s="18">
        <f t="shared" si="3"/>
        <v>0</v>
      </c>
      <c r="T17" s="36">
        <f t="shared" si="3"/>
        <v>31565709.966713335</v>
      </c>
      <c r="U17" s="36">
        <f t="shared" si="3"/>
        <v>-39388197.826359443</v>
      </c>
      <c r="X17" s="14">
        <f>SUM(X5:X16)</f>
        <v>2345358.7599999979</v>
      </c>
      <c r="Y17" s="21"/>
      <c r="Z17" s="21"/>
      <c r="AA17" s="15">
        <f t="shared" ref="AA17" si="4">SUM(AA5:AA16)</f>
        <v>-2345358.7225612979</v>
      </c>
    </row>
    <row r="18" spans="1:27" x14ac:dyDescent="0.2">
      <c r="C18" s="3"/>
      <c r="D18" s="3"/>
      <c r="E18" s="3"/>
      <c r="F18" s="3"/>
    </row>
    <row r="19" spans="1:27" x14ac:dyDescent="0.2">
      <c r="C19" s="3"/>
      <c r="D19" s="3"/>
    </row>
    <row r="20" spans="1:27" x14ac:dyDescent="0.2">
      <c r="C20" s="3"/>
    </row>
  </sheetData>
  <mergeCells count="4">
    <mergeCell ref="A3:B4"/>
    <mergeCell ref="C2:D2"/>
    <mergeCell ref="O2:P2"/>
    <mergeCell ref="E2:F2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Thaller Stefan</cp:lastModifiedBy>
  <cp:lastPrinted>2006-12-19T14:43:10Z</cp:lastPrinted>
  <dcterms:created xsi:type="dcterms:W3CDTF">1996-10-17T05:27:31Z</dcterms:created>
  <dcterms:modified xsi:type="dcterms:W3CDTF">2020-02-27T14:38:16Z</dcterms:modified>
</cp:coreProperties>
</file>