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xr:revisionPtr revIDLastSave="0" documentId="13_ncr:1_{7BC8667D-3C97-4021-86A7-89EEFCF50661}" xr6:coauthVersionLast="46" xr6:coauthVersionMax="46" xr10:uidLastSave="{00000000-0000-0000-0000-000000000000}"/>
  <bookViews>
    <workbookView xWindow="-120" yWindow="-120" windowWidth="29040" windowHeight="15525" xr2:uid="{00000000-000D-0000-FFFF-FFFF00000000}"/>
  </bookViews>
  <sheets>
    <sheet name="2020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Q17" i="1" l="1"/>
  <c r="R17" i="1"/>
  <c r="AA16" i="1" l="1"/>
  <c r="T16" i="1" l="1"/>
  <c r="T15" i="1" l="1"/>
  <c r="AA15" i="1" l="1"/>
  <c r="AA14" i="1" l="1"/>
  <c r="T14" i="1" l="1"/>
  <c r="AA13" i="1" l="1"/>
  <c r="T13" i="1" l="1"/>
  <c r="AA12" i="1" l="1"/>
  <c r="T12" i="1" l="1"/>
  <c r="AA11" i="1" l="1"/>
  <c r="T11" i="1" l="1"/>
  <c r="T10" i="1" l="1"/>
  <c r="AA10" i="1" l="1"/>
  <c r="AA9" i="1" l="1"/>
  <c r="T9" i="1"/>
  <c r="AA8" i="1" l="1"/>
  <c r="T8" i="1" l="1"/>
  <c r="AA7" i="1" l="1"/>
  <c r="T6" i="1" l="1"/>
  <c r="AA6" i="1" l="1"/>
  <c r="AA5" i="1" l="1"/>
  <c r="AA17" i="1" s="1"/>
  <c r="K17" i="1" l="1"/>
  <c r="L17" i="1"/>
  <c r="M17" i="1"/>
  <c r="N17" i="1"/>
  <c r="O17" i="1"/>
  <c r="P17" i="1"/>
  <c r="S17" i="1"/>
  <c r="U17" i="1"/>
  <c r="X17" i="1"/>
  <c r="T5" i="1" l="1"/>
  <c r="T17" i="1" l="1"/>
  <c r="G17" i="1"/>
  <c r="I17" i="1"/>
  <c r="E17" i="1"/>
  <c r="F17" i="1"/>
  <c r="C17" i="1"/>
  <c r="D17" i="1"/>
  <c r="H17" i="1"/>
  <c r="J17" i="1"/>
</calcChain>
</file>

<file path=xl/sharedStrings.xml><?xml version="1.0" encoding="utf-8"?>
<sst xmlns="http://schemas.openxmlformats.org/spreadsheetml/2006/main" count="52" uniqueCount="48">
  <si>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</si>
  <si>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</si>
  <si>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</si>
  <si>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</si>
  <si>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</si>
  <si>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</si>
  <si>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</si>
  <si>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</si>
  <si>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</si>
  <si>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</si>
  <si>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</si>
  <si>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</si>
  <si>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</si>
  <si>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</si>
  <si>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</si>
  <si>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</si>
  <si>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</si>
  <si>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INC Kosten</t>
  </si>
  <si>
    <t>IGCC Kosten</t>
  </si>
  <si>
    <t>PREIN Kosten</t>
  </si>
  <si>
    <t>SRE Erlöse</t>
  </si>
  <si>
    <t>TRE Erlöse</t>
  </si>
  <si>
    <t>UA Erlöse</t>
  </si>
  <si>
    <t>INC Erlöse</t>
  </si>
  <si>
    <t>IGCC Erlöse</t>
  </si>
  <si>
    <t>PREIN Erlöse</t>
  </si>
  <si>
    <t>aFRR revenues</t>
  </si>
  <si>
    <t>mFRR revenues</t>
  </si>
  <si>
    <t>UE revenues</t>
  </si>
  <si>
    <t>INC revenues</t>
  </si>
  <si>
    <t>IGCC revenues</t>
  </si>
  <si>
    <t>PREIN revenues</t>
  </si>
  <si>
    <t>aFRR costs</t>
  </si>
  <si>
    <t>mFRR costs</t>
  </si>
  <si>
    <t>UE costs</t>
  </si>
  <si>
    <t>INC costs</t>
  </si>
  <si>
    <t>IGCC costs</t>
  </si>
  <si>
    <t>PREIN costs</t>
  </si>
  <si>
    <t>Costs mFRR capacity negativ</t>
  </si>
  <si>
    <t>Erlöse ZAM</t>
  </si>
  <si>
    <t xml:space="preserve">SRE positive CMOLDEAT </t>
  </si>
  <si>
    <t xml:space="preserve">SRE negative CMOLDEAT </t>
  </si>
  <si>
    <t>(nur Saldo verfügbar / only net value available)</t>
  </si>
  <si>
    <t xml:space="preserve">aFRR positive CMOLDEAT </t>
  </si>
  <si>
    <t xml:space="preserve">aFRR negative CMOLDEAT </t>
  </si>
  <si>
    <t>Regelenergiekosten / Balancing Energy Costs 2020</t>
  </si>
  <si>
    <t>TRE positive GAMMA</t>
  </si>
  <si>
    <t>TRE negative GAMMA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</si>
</sst>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166" fontId="3" fillId="3" borderId="33" xfId="2" applyNumberFormat="1" applyFont="1" applyFill="1" applyBorder="1" applyAlignment="1">
      <alignment horizontal="right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14" width="17.28515625" style="2" customWidth="1"/>
    <col min="15" max="15" width="22.5703125" style="2" customWidth="1"/>
    <col min="16" max="18" width="23.5703125" style="2" customWidth="1"/>
    <col min="19" max="19" width="17.28515625" style="2" customWidth="1"/>
    <col min="20" max="21" width="21.85546875" style="2" customWidth="1"/>
    <col min="22" max="22" width="2.7109375" style="2" customWidth="1"/>
    <col min="23" max="23" width="2.85546875" style="2" customWidth="1"/>
    <col min="24" max="27" width="18.85546875" style="2" customWidth="1"/>
    <col min="28" max="16384" width="11.42578125" style="2"/>
  </cols>
  <sheetData>
    <row r="1" spans="1:27" ht="31.5" customHeight="1" x14ac:dyDescent="0.2">
      <c r="A1" s="4"/>
      <c r="B1" s="5"/>
      <c r="C1" s="5" t="s">
        <v>45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X1" s="5"/>
      <c r="Y1" s="5"/>
      <c r="Z1" s="5"/>
      <c r="AA1" s="6"/>
    </row>
    <row r="2" spans="1:27" ht="13.5" thickBot="1" x14ac:dyDescent="0.25">
      <c r="C2" s="55" t="s">
        <v>42</v>
      </c>
      <c r="D2" s="55"/>
      <c r="E2" s="56" t="s">
        <v>42</v>
      </c>
      <c r="F2" s="56"/>
      <c r="G2" s="2"/>
      <c r="O2" s="56" t="s">
        <v>42</v>
      </c>
      <c r="P2" s="56"/>
      <c r="Q2" s="47"/>
      <c r="R2" s="47"/>
    </row>
    <row r="3" spans="1:27" s="1" customFormat="1" ht="60.6" customHeight="1" x14ac:dyDescent="0.2">
      <c r="A3" s="51">
        <v>2020</v>
      </c>
      <c r="B3" s="52"/>
      <c r="C3" s="27" t="s">
        <v>14</v>
      </c>
      <c r="D3" s="23" t="s">
        <v>20</v>
      </c>
      <c r="E3" s="27" t="s">
        <v>15</v>
      </c>
      <c r="F3" s="23" t="s">
        <v>21</v>
      </c>
      <c r="G3" s="28" t="s">
        <v>16</v>
      </c>
      <c r="H3" s="29" t="s">
        <v>22</v>
      </c>
      <c r="I3" s="27" t="s">
        <v>17</v>
      </c>
      <c r="J3" s="23" t="s">
        <v>23</v>
      </c>
      <c r="K3" s="27" t="s">
        <v>18</v>
      </c>
      <c r="L3" s="23" t="s">
        <v>24</v>
      </c>
      <c r="M3" s="27" t="s">
        <v>19</v>
      </c>
      <c r="N3" s="23" t="s">
        <v>25</v>
      </c>
      <c r="O3" s="27" t="s">
        <v>40</v>
      </c>
      <c r="P3" s="27" t="s">
        <v>41</v>
      </c>
      <c r="Q3" s="27" t="s">
        <v>46</v>
      </c>
      <c r="R3" s="27" t="s">
        <v>47</v>
      </c>
      <c r="S3" s="30" t="s">
        <v>2</v>
      </c>
      <c r="T3" s="30" t="s">
        <v>11</v>
      </c>
      <c r="U3" s="31" t="s">
        <v>13</v>
      </c>
      <c r="X3" s="7" t="s">
        <v>5</v>
      </c>
      <c r="Y3" s="19" t="s">
        <v>7</v>
      </c>
      <c r="Z3" s="19" t="s">
        <v>9</v>
      </c>
      <c r="AA3" s="20" t="s">
        <v>39</v>
      </c>
    </row>
    <row r="4" spans="1:27" s="1" customFormat="1" ht="60.6" customHeight="1" thickBot="1" x14ac:dyDescent="0.25">
      <c r="A4" s="53"/>
      <c r="B4" s="54"/>
      <c r="C4" s="24" t="s">
        <v>32</v>
      </c>
      <c r="D4" s="22" t="s">
        <v>26</v>
      </c>
      <c r="E4" s="24" t="s">
        <v>33</v>
      </c>
      <c r="F4" s="22" t="s">
        <v>27</v>
      </c>
      <c r="G4" s="25" t="s">
        <v>34</v>
      </c>
      <c r="H4" s="26" t="s">
        <v>28</v>
      </c>
      <c r="I4" s="24" t="s">
        <v>35</v>
      </c>
      <c r="J4" s="22" t="s">
        <v>29</v>
      </c>
      <c r="K4" s="24" t="s">
        <v>36</v>
      </c>
      <c r="L4" s="22" t="s">
        <v>30</v>
      </c>
      <c r="M4" s="24" t="s">
        <v>37</v>
      </c>
      <c r="N4" s="22" t="s">
        <v>31</v>
      </c>
      <c r="O4" s="24" t="s">
        <v>43</v>
      </c>
      <c r="P4" s="24" t="s">
        <v>44</v>
      </c>
      <c r="Q4" s="24" t="s">
        <v>46</v>
      </c>
      <c r="R4" s="24" t="s">
        <v>47</v>
      </c>
      <c r="S4" s="38" t="s">
        <v>3</v>
      </c>
      <c r="T4" s="38" t="s">
        <v>12</v>
      </c>
      <c r="U4" s="39" t="s">
        <v>4</v>
      </c>
      <c r="X4" s="41" t="s">
        <v>38</v>
      </c>
      <c r="Y4" s="42" t="s">
        <v>8</v>
      </c>
      <c r="Z4" s="42" t="s">
        <v>10</v>
      </c>
      <c r="AA4" s="43" t="s">
        <v>6</v>
      </c>
    </row>
    <row r="5" spans="1:27" ht="15" customHeight="1" x14ac:dyDescent="0.2">
      <c r="A5" s="44">
        <v>43831</v>
      </c>
      <c r="B5" s="45">
        <v>43831</v>
      </c>
      <c r="C5" s="8">
        <v>2612373.3199999928</v>
      </c>
      <c r="D5" s="9"/>
      <c r="E5" s="8">
        <v>1077327.8171666695</v>
      </c>
      <c r="F5" s="9"/>
      <c r="G5" s="8">
        <v>75116.409999999974</v>
      </c>
      <c r="H5" s="9"/>
      <c r="I5" s="8"/>
      <c r="J5" s="9"/>
      <c r="K5" s="8">
        <v>365873.96533999912</v>
      </c>
      <c r="L5" s="9">
        <v>-22707.32962000003</v>
      </c>
      <c r="M5" s="8">
        <v>161661.60059999995</v>
      </c>
      <c r="N5" s="9">
        <v>-427611.39429999975</v>
      </c>
      <c r="O5" s="8">
        <v>-330372.41999999946</v>
      </c>
      <c r="P5" s="8">
        <v>-75804.829999999944</v>
      </c>
      <c r="Q5" s="48">
        <v>-1776.5</v>
      </c>
      <c r="R5" s="48">
        <v>-1124.0899999999999</v>
      </c>
      <c r="S5" s="37"/>
      <c r="T5" s="37">
        <f t="shared" ref="T5:T10" si="0">SUM(C5:S5)</f>
        <v>3432956.5491866623</v>
      </c>
      <c r="U5" s="37">
        <v>-4861108.59</v>
      </c>
      <c r="X5" s="8">
        <v>128274.96</v>
      </c>
      <c r="Y5" s="40">
        <v>10757.110826489146</v>
      </c>
      <c r="Z5" s="46">
        <v>11.924666582789198</v>
      </c>
      <c r="AA5" s="9">
        <f t="shared" ref="AA5:AA16" si="1">-Y5*Z5</f>
        <v>-128274.95999999502</v>
      </c>
    </row>
    <row r="6" spans="1:27" ht="15" customHeight="1" x14ac:dyDescent="0.2">
      <c r="A6" s="32">
        <v>43862</v>
      </c>
      <c r="B6" s="33">
        <v>43862</v>
      </c>
      <c r="C6" s="10">
        <v>1894544.4099999992</v>
      </c>
      <c r="D6" s="11"/>
      <c r="E6" s="10">
        <v>100559.3308333</v>
      </c>
      <c r="F6" s="11"/>
      <c r="G6" s="10">
        <v>328445.45</v>
      </c>
      <c r="H6" s="11"/>
      <c r="I6" s="10"/>
      <c r="J6" s="11"/>
      <c r="K6" s="10">
        <v>297537.67605999974</v>
      </c>
      <c r="L6" s="11">
        <v>-81250.633730000118</v>
      </c>
      <c r="M6" s="10">
        <v>234132.51479999995</v>
      </c>
      <c r="N6" s="11">
        <v>-445662.9230999999</v>
      </c>
      <c r="O6" s="10">
        <v>151973.83999999886</v>
      </c>
      <c r="P6" s="10">
        <v>234587.19999999978</v>
      </c>
      <c r="Q6" s="49">
        <v>-1594.2299999999996</v>
      </c>
      <c r="R6" s="49">
        <v>167.81</v>
      </c>
      <c r="S6" s="16"/>
      <c r="T6" s="37">
        <f t="shared" si="0"/>
        <v>2713440.444863298</v>
      </c>
      <c r="U6" s="37">
        <v>-3932286.79</v>
      </c>
      <c r="X6" s="10">
        <v>153701.76000000001</v>
      </c>
      <c r="Y6" s="40">
        <v>10579.464896867394</v>
      </c>
      <c r="Z6" s="46">
        <v>14.528311355853379</v>
      </c>
      <c r="AA6" s="9">
        <f t="shared" si="1"/>
        <v>-153701.76000001075</v>
      </c>
    </row>
    <row r="7" spans="1:27" ht="15" customHeight="1" x14ac:dyDescent="0.2">
      <c r="A7" s="32">
        <v>43891</v>
      </c>
      <c r="B7" s="33">
        <v>43891</v>
      </c>
      <c r="C7" s="10">
        <v>1342750.030000001</v>
      </c>
      <c r="D7" s="11"/>
      <c r="E7" s="10">
        <v>323272.77499999676</v>
      </c>
      <c r="F7" s="11"/>
      <c r="G7" s="10">
        <v>260834.25999999995</v>
      </c>
      <c r="H7" s="11"/>
      <c r="I7" s="10"/>
      <c r="J7" s="11"/>
      <c r="K7" s="10">
        <v>225018.94721000001</v>
      </c>
      <c r="L7" s="11">
        <v>-109472.39883000019</v>
      </c>
      <c r="M7" s="10">
        <v>124217.27160000014</v>
      </c>
      <c r="N7" s="11">
        <v>-358365.37454999925</v>
      </c>
      <c r="O7" s="10">
        <v>224735.21000000002</v>
      </c>
      <c r="P7" s="10">
        <v>578351.08999999869</v>
      </c>
      <c r="Q7" s="49">
        <v>0</v>
      </c>
      <c r="R7" s="49">
        <v>0</v>
      </c>
      <c r="S7" s="16"/>
      <c r="T7" s="37">
        <f>SUM(C7:S7)</f>
        <v>2611341.8104299968</v>
      </c>
      <c r="U7" s="16">
        <v>-3196818.77</v>
      </c>
      <c r="X7" s="10">
        <v>175427.14</v>
      </c>
      <c r="Y7" s="40">
        <v>10401.09905816193</v>
      </c>
      <c r="Z7" s="46">
        <v>16.866211831944565</v>
      </c>
      <c r="AA7" s="9">
        <f t="shared" si="1"/>
        <v>-175427.13999999821</v>
      </c>
    </row>
    <row r="8" spans="1:27" ht="15" customHeight="1" x14ac:dyDescent="0.2">
      <c r="A8" s="44">
        <v>43922</v>
      </c>
      <c r="B8" s="45">
        <v>43922</v>
      </c>
      <c r="C8" s="10">
        <v>1434618.5700000008</v>
      </c>
      <c r="D8" s="11"/>
      <c r="E8" s="10">
        <v>21932.476500003704</v>
      </c>
      <c r="F8" s="11"/>
      <c r="G8" s="10"/>
      <c r="H8" s="11">
        <v>-46416.250000000015</v>
      </c>
      <c r="I8" s="10"/>
      <c r="J8" s="11"/>
      <c r="K8" s="10">
        <v>384595.30922999926</v>
      </c>
      <c r="L8" s="11">
        <v>-92915.987900000007</v>
      </c>
      <c r="M8" s="10">
        <v>-2769.3310999999812</v>
      </c>
      <c r="N8" s="11">
        <v>-287158.0267999997</v>
      </c>
      <c r="O8" s="10">
        <v>-23737.269999999815</v>
      </c>
      <c r="P8" s="10">
        <v>220682.90999999995</v>
      </c>
      <c r="Q8" s="49">
        <v>0</v>
      </c>
      <c r="R8" s="49">
        <v>0</v>
      </c>
      <c r="S8" s="16"/>
      <c r="T8" s="37">
        <f t="shared" si="0"/>
        <v>1608832.399930004</v>
      </c>
      <c r="U8" s="16">
        <v>-1868769.28</v>
      </c>
      <c r="X8" s="10">
        <v>193974.8</v>
      </c>
      <c r="Y8" s="40">
        <v>8549.2813557823956</v>
      </c>
      <c r="Z8" s="46">
        <v>22.689018167450627</v>
      </c>
      <c r="AA8" s="9">
        <f t="shared" si="1"/>
        <v>-193974.7999999937</v>
      </c>
    </row>
    <row r="9" spans="1:27" ht="15" customHeight="1" x14ac:dyDescent="0.2">
      <c r="A9" s="32">
        <v>43952</v>
      </c>
      <c r="B9" s="33">
        <v>43952</v>
      </c>
      <c r="C9" s="10">
        <v>2141731.4299999978</v>
      </c>
      <c r="D9" s="11"/>
      <c r="E9" s="10">
        <v>292629.1350000003</v>
      </c>
      <c r="F9" s="11"/>
      <c r="G9" s="10"/>
      <c r="H9" s="11">
        <v>-54699.770000000011</v>
      </c>
      <c r="I9" s="10"/>
      <c r="J9" s="11"/>
      <c r="K9" s="10">
        <v>287805.43050999957</v>
      </c>
      <c r="L9" s="11">
        <v>-165918.50261999966</v>
      </c>
      <c r="M9" s="10">
        <v>153129.06040000007</v>
      </c>
      <c r="N9" s="11">
        <v>-368601.83120000042</v>
      </c>
      <c r="O9" s="10">
        <v>-40647.969999999157</v>
      </c>
      <c r="P9" s="10">
        <v>210038.97000000032</v>
      </c>
      <c r="Q9" s="49">
        <v>-90.5</v>
      </c>
      <c r="R9" s="49">
        <v>0</v>
      </c>
      <c r="S9" s="16"/>
      <c r="T9" s="37">
        <f t="shared" si="0"/>
        <v>2455375.4520899984</v>
      </c>
      <c r="U9" s="16">
        <v>-3820809.35</v>
      </c>
      <c r="X9" s="10">
        <v>178706.8</v>
      </c>
      <c r="Y9" s="40">
        <v>9455.2195599638744</v>
      </c>
      <c r="Z9" s="46">
        <v>18.900333182816645</v>
      </c>
      <c r="AA9" s="9">
        <f t="shared" si="1"/>
        <v>-178706.8000000022</v>
      </c>
    </row>
    <row r="10" spans="1:27" ht="15" customHeight="1" x14ac:dyDescent="0.2">
      <c r="A10" s="32">
        <v>43983</v>
      </c>
      <c r="B10" s="33">
        <v>43983</v>
      </c>
      <c r="C10" s="10">
        <v>1900838.1499999994</v>
      </c>
      <c r="D10" s="11"/>
      <c r="E10" s="10">
        <v>130033.82000000203</v>
      </c>
      <c r="F10" s="11"/>
      <c r="G10" s="10"/>
      <c r="H10" s="11">
        <v>-80702.840000000011</v>
      </c>
      <c r="I10" s="10"/>
      <c r="J10" s="11"/>
      <c r="K10" s="10">
        <v>379566.81556999945</v>
      </c>
      <c r="L10" s="11">
        <v>-126278.4034599998</v>
      </c>
      <c r="M10" s="10">
        <v>245759.44680000038</v>
      </c>
      <c r="N10" s="11">
        <v>-550800.56929999951</v>
      </c>
      <c r="O10" s="10">
        <v>-159633.8900000006</v>
      </c>
      <c r="P10" s="10">
        <v>-32805.619999999763</v>
      </c>
      <c r="Q10" s="49">
        <v>-7250.369999999999</v>
      </c>
      <c r="R10" s="49">
        <v>-1114.1500000000003</v>
      </c>
      <c r="S10" s="16"/>
      <c r="T10" s="37">
        <f t="shared" si="0"/>
        <v>1697612.3896100018</v>
      </c>
      <c r="U10" s="16">
        <v>-2337945.23</v>
      </c>
      <c r="X10" s="10">
        <v>144921.44</v>
      </c>
      <c r="Y10" s="40">
        <v>9744.4807586585539</v>
      </c>
      <c r="Z10" s="46">
        <v>14.872156207115264</v>
      </c>
      <c r="AA10" s="9">
        <f t="shared" si="1"/>
        <v>-144921.43999999907</v>
      </c>
    </row>
    <row r="11" spans="1:27" ht="15" customHeight="1" x14ac:dyDescent="0.2">
      <c r="A11" s="44">
        <v>44013</v>
      </c>
      <c r="B11" s="45">
        <v>44013</v>
      </c>
      <c r="C11" s="10">
        <v>1781586.6299999973</v>
      </c>
      <c r="D11" s="11"/>
      <c r="E11" s="10">
        <v>56559.048333333296</v>
      </c>
      <c r="F11" s="11"/>
      <c r="G11" s="10"/>
      <c r="H11" s="11">
        <v>-298723.07</v>
      </c>
      <c r="I11" s="10"/>
      <c r="J11" s="11"/>
      <c r="K11" s="10">
        <v>516742.59279000002</v>
      </c>
      <c r="L11" s="11">
        <v>-67966.358910000068</v>
      </c>
      <c r="M11" s="10">
        <v>319336.25440000003</v>
      </c>
      <c r="N11" s="11">
        <v>-401965.91489999974</v>
      </c>
      <c r="O11" s="10">
        <v>-124157.28999999783</v>
      </c>
      <c r="P11" s="10">
        <v>-221430.92000000025</v>
      </c>
      <c r="Q11" s="49">
        <v>3816.6999999999971</v>
      </c>
      <c r="R11" s="49">
        <v>3469.05</v>
      </c>
      <c r="S11" s="16"/>
      <c r="T11" s="37">
        <f>SUM(C11:S11)</f>
        <v>1567266.7217133332</v>
      </c>
      <c r="U11" s="16">
        <v>-2173185.29</v>
      </c>
      <c r="X11" s="10">
        <v>226338.08</v>
      </c>
      <c r="Y11" s="40">
        <v>10148.960976003569</v>
      </c>
      <c r="Z11" s="46">
        <v>22.301601172294909</v>
      </c>
      <c r="AA11" s="9">
        <f t="shared" si="1"/>
        <v>-226338.08000001649</v>
      </c>
    </row>
    <row r="12" spans="1:27" ht="15" customHeight="1" x14ac:dyDescent="0.2">
      <c r="A12" s="32">
        <v>44044</v>
      </c>
      <c r="B12" s="33">
        <v>44044</v>
      </c>
      <c r="C12" s="10">
        <v>2435203.2900000005</v>
      </c>
      <c r="D12" s="11"/>
      <c r="E12" s="10">
        <v>88830.497500011654</v>
      </c>
      <c r="F12" s="11"/>
      <c r="G12" s="10"/>
      <c r="H12" s="11">
        <v>-331115.19</v>
      </c>
      <c r="I12" s="10"/>
      <c r="J12" s="11"/>
      <c r="K12" s="10">
        <v>453080.17869999987</v>
      </c>
      <c r="L12" s="11">
        <v>-76585.038320000109</v>
      </c>
      <c r="M12" s="10">
        <v>393863.89370000002</v>
      </c>
      <c r="N12" s="11">
        <v>-573975.37980000011</v>
      </c>
      <c r="O12" s="10">
        <v>-572203.85000000091</v>
      </c>
      <c r="P12" s="10">
        <v>-194578.04000000004</v>
      </c>
      <c r="Q12" s="49">
        <v>-36029.869999999995</v>
      </c>
      <c r="R12" s="49">
        <v>-30163.05</v>
      </c>
      <c r="S12" s="16"/>
      <c r="T12" s="16">
        <f>SUM(C12:S12)</f>
        <v>1556327.4417800105</v>
      </c>
      <c r="U12" s="16">
        <v>-2375657.23</v>
      </c>
      <c r="X12" s="10">
        <v>132189.76000000001</v>
      </c>
      <c r="Y12" s="40">
        <v>9811.4321518642646</v>
      </c>
      <c r="Z12" s="46">
        <v>13.473034104902606</v>
      </c>
      <c r="AA12" s="9">
        <f t="shared" si="1"/>
        <v>-132189.76000000519</v>
      </c>
    </row>
    <row r="13" spans="1:27" ht="15" customHeight="1" x14ac:dyDescent="0.2">
      <c r="A13" s="32">
        <v>44075</v>
      </c>
      <c r="B13" s="33">
        <v>44075</v>
      </c>
      <c r="C13" s="10">
        <v>1296151.7399999998</v>
      </c>
      <c r="D13" s="11"/>
      <c r="E13" s="10">
        <v>89513.518333324668</v>
      </c>
      <c r="F13" s="11"/>
      <c r="G13" s="10"/>
      <c r="H13" s="11">
        <v>-390163.9</v>
      </c>
      <c r="I13" s="10"/>
      <c r="J13" s="11"/>
      <c r="K13" s="10">
        <v>296012.87270999991</v>
      </c>
      <c r="L13" s="11">
        <v>-114733.25966000001</v>
      </c>
      <c r="M13" s="10">
        <v>434702.81320000032</v>
      </c>
      <c r="N13" s="11">
        <v>-571232.9362</v>
      </c>
      <c r="O13" s="10">
        <v>215019.12000000163</v>
      </c>
      <c r="P13" s="10">
        <v>-350881.78000000038</v>
      </c>
      <c r="Q13" s="49">
        <v>-38521.279999999999</v>
      </c>
      <c r="R13" s="49">
        <v>-1880.8500000000004</v>
      </c>
      <c r="S13" s="16"/>
      <c r="T13" s="37">
        <f t="shared" ref="T13" si="2">SUM(C13:S13)</f>
        <v>863986.05838332581</v>
      </c>
      <c r="U13" s="16">
        <v>-1836319.06</v>
      </c>
      <c r="X13" s="10">
        <v>135881.28</v>
      </c>
      <c r="Y13" s="40">
        <v>9789.4862628490446</v>
      </c>
      <c r="Z13" s="46">
        <v>13.880327971413811</v>
      </c>
      <c r="AA13" s="9">
        <f t="shared" si="1"/>
        <v>-135881.27999999485</v>
      </c>
    </row>
    <row r="14" spans="1:27" ht="15" customHeight="1" x14ac:dyDescent="0.2">
      <c r="A14" s="44">
        <v>44105</v>
      </c>
      <c r="B14" s="45">
        <v>44105</v>
      </c>
      <c r="C14" s="10">
        <v>2082635.19</v>
      </c>
      <c r="D14" s="11"/>
      <c r="E14" s="10">
        <v>278786.86666665366</v>
      </c>
      <c r="F14" s="11"/>
      <c r="G14" s="10">
        <v>43172.819999999992</v>
      </c>
      <c r="H14" s="11"/>
      <c r="I14" s="10"/>
      <c r="J14" s="11"/>
      <c r="K14" s="10">
        <v>510134.42826000036</v>
      </c>
      <c r="L14" s="11">
        <v>-113175.78575999972</v>
      </c>
      <c r="M14" s="10">
        <v>282989.87920000014</v>
      </c>
      <c r="N14" s="11">
        <v>-587061.96280000056</v>
      </c>
      <c r="O14" s="10">
        <v>-445794.57000000274</v>
      </c>
      <c r="P14" s="10">
        <v>-226426.62000000055</v>
      </c>
      <c r="Q14" s="49">
        <v>-274042.43</v>
      </c>
      <c r="R14" s="49">
        <v>242.06000000000006</v>
      </c>
      <c r="S14" s="16"/>
      <c r="T14" s="16">
        <f>SUM(C14:S14)</f>
        <v>1551459.8755666504</v>
      </c>
      <c r="U14" s="16">
        <v>-2575083.25</v>
      </c>
      <c r="X14" s="10">
        <v>1003049.06</v>
      </c>
      <c r="Y14" s="40">
        <v>10697.931306895747</v>
      </c>
      <c r="Z14" s="46">
        <v>93.761030167898099</v>
      </c>
      <c r="AA14" s="9">
        <f t="shared" si="1"/>
        <v>-1003049.0599999537</v>
      </c>
    </row>
    <row r="15" spans="1:27" ht="15" customHeight="1" x14ac:dyDescent="0.2">
      <c r="A15" s="32">
        <v>44136</v>
      </c>
      <c r="B15" s="33">
        <v>44136</v>
      </c>
      <c r="C15" s="10">
        <v>2015612.9100000015</v>
      </c>
      <c r="D15" s="11"/>
      <c r="E15" s="10">
        <v>61603.170000000006</v>
      </c>
      <c r="F15" s="11"/>
      <c r="G15" s="10"/>
      <c r="H15" s="11">
        <v>-50267.119999999988</v>
      </c>
      <c r="I15" s="10"/>
      <c r="J15" s="11"/>
      <c r="K15" s="10">
        <v>682050.27121000143</v>
      </c>
      <c r="L15" s="11">
        <v>-122087.52920999998</v>
      </c>
      <c r="M15" s="10">
        <v>499961.61960000033</v>
      </c>
      <c r="N15" s="11">
        <v>-509286.30130000046</v>
      </c>
      <c r="O15" s="10">
        <v>-126089.23000000219</v>
      </c>
      <c r="P15" s="10">
        <v>113132.91000000061</v>
      </c>
      <c r="Q15" s="49">
        <v>-1451.25</v>
      </c>
      <c r="R15" s="49">
        <v>66</v>
      </c>
      <c r="S15" s="16"/>
      <c r="T15" s="16">
        <f>SUM(C15:S15)</f>
        <v>2563245.4503000015</v>
      </c>
      <c r="U15" s="16">
        <v>-2570396.7999999998</v>
      </c>
      <c r="X15" s="10">
        <v>429432.4</v>
      </c>
      <c r="Y15" s="40">
        <v>10100.71976796224</v>
      </c>
      <c r="Z15" s="46">
        <v>42.515029608292792</v>
      </c>
      <c r="AA15" s="9">
        <f t="shared" si="1"/>
        <v>-429432.39999998297</v>
      </c>
    </row>
    <row r="16" spans="1:27" ht="15" customHeight="1" thickBot="1" x14ac:dyDescent="0.25">
      <c r="A16" s="32">
        <v>44166</v>
      </c>
      <c r="B16" s="33">
        <v>44166</v>
      </c>
      <c r="C16" s="12">
        <v>2708732.4299999969</v>
      </c>
      <c r="D16" s="13"/>
      <c r="E16" s="12">
        <v>1495718.1800000006</v>
      </c>
      <c r="F16" s="13"/>
      <c r="G16" s="12">
        <v>155205.08999999994</v>
      </c>
      <c r="H16" s="13"/>
      <c r="I16" s="12"/>
      <c r="J16" s="13"/>
      <c r="K16" s="12">
        <v>1093749.239840003</v>
      </c>
      <c r="L16" s="13">
        <v>-272445.07759999996</v>
      </c>
      <c r="M16" s="12">
        <v>186417.2832999996</v>
      </c>
      <c r="N16" s="13">
        <v>-463363.05100000085</v>
      </c>
      <c r="O16" s="12">
        <v>-471898.69000000064</v>
      </c>
      <c r="P16" s="12">
        <v>368639.46999999904</v>
      </c>
      <c r="Q16" s="50">
        <v>-41287.869999999995</v>
      </c>
      <c r="R16" s="50">
        <v>-4644</v>
      </c>
      <c r="S16" s="17"/>
      <c r="T16" s="16">
        <f>SUM(C16:S16)</f>
        <v>4754823.0045399964</v>
      </c>
      <c r="U16" s="16">
        <v>-6595405.1399999997</v>
      </c>
      <c r="X16" s="10">
        <v>471051.56</v>
      </c>
      <c r="Y16" s="40">
        <v>10446.346376625434</v>
      </c>
      <c r="Z16" s="46">
        <v>45.092469942791958</v>
      </c>
      <c r="AA16" s="9">
        <f t="shared" si="1"/>
        <v>-471051.55999997602</v>
      </c>
    </row>
    <row r="17" spans="1:27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3">SUM(C5:C16)</f>
        <v>23646778.099999987</v>
      </c>
      <c r="D17" s="15">
        <f t="shared" si="3"/>
        <v>0</v>
      </c>
      <c r="E17" s="14">
        <f t="shared" si="3"/>
        <v>4016766.6353332959</v>
      </c>
      <c r="F17" s="15">
        <f t="shared" si="3"/>
        <v>0</v>
      </c>
      <c r="G17" s="14">
        <f t="shared" si="3"/>
        <v>862774.0299999998</v>
      </c>
      <c r="H17" s="15">
        <f t="shared" si="3"/>
        <v>-1252088.1399999999</v>
      </c>
      <c r="I17" s="14">
        <f t="shared" ref="I17:U17" si="4">SUM(I5:I16)</f>
        <v>0</v>
      </c>
      <c r="J17" s="15">
        <f t="shared" si="4"/>
        <v>0</v>
      </c>
      <c r="K17" s="14">
        <f t="shared" si="4"/>
        <v>5492167.7274300018</v>
      </c>
      <c r="L17" s="15">
        <f t="shared" si="4"/>
        <v>-1365536.3056199998</v>
      </c>
      <c r="M17" s="14">
        <f t="shared" si="4"/>
        <v>3033402.3065000013</v>
      </c>
      <c r="N17" s="15">
        <f t="shared" si="4"/>
        <v>-5545085.6652500005</v>
      </c>
      <c r="O17" s="14">
        <f t="shared" si="4"/>
        <v>-1702807.0100000028</v>
      </c>
      <c r="P17" s="14">
        <f t="shared" si="4"/>
        <v>623504.73999999766</v>
      </c>
      <c r="Q17" s="14">
        <f t="shared" si="4"/>
        <v>-398227.6</v>
      </c>
      <c r="R17" s="14">
        <f t="shared" si="4"/>
        <v>-34981.22</v>
      </c>
      <c r="S17" s="18">
        <f t="shared" si="4"/>
        <v>0</v>
      </c>
      <c r="T17" s="36">
        <f t="shared" si="4"/>
        <v>27376667.59839328</v>
      </c>
      <c r="U17" s="36">
        <f t="shared" si="4"/>
        <v>-38143784.779999994</v>
      </c>
      <c r="X17" s="14">
        <f>SUM(X5:X16)</f>
        <v>3372949.04</v>
      </c>
      <c r="Y17" s="21"/>
      <c r="Z17" s="21"/>
      <c r="AA17" s="15">
        <f t="shared" ref="AA17" si="5">SUM(AA5:AA16)</f>
        <v>-3372949.0399999283</v>
      </c>
    </row>
    <row r="18" spans="1:27" x14ac:dyDescent="0.2">
      <c r="C18" s="3"/>
      <c r="D18" s="3"/>
      <c r="E18" s="3"/>
      <c r="F18" s="3"/>
    </row>
    <row r="19" spans="1:27" x14ac:dyDescent="0.2">
      <c r="C19" s="3"/>
      <c r="D19" s="3"/>
    </row>
    <row r="20" spans="1:27" x14ac:dyDescent="0.2">
      <c r="C20" s="3"/>
    </row>
  </sheetData>
  <mergeCells count="4">
    <mergeCell ref="A3:B4"/>
    <mergeCell ref="C2:D2"/>
    <mergeCell ref="O2:P2"/>
    <mergeCell ref="E2:F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2021-01-28T09:40:14Z</dcterms:modified>
</cp:coreProperties>
</file>