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rganisation_Clearing\_CLEARING\Statistiken für Homepage\Regelenergiekosten\"/>
    </mc:Choice>
  </mc:AlternateContent>
  <xr:revisionPtr revIDLastSave="0" documentId="13_ncr:1_{F3EE5921-522E-4BE1-88D5-65112C4127AD}" xr6:coauthVersionLast="47" xr6:coauthVersionMax="47" xr10:uidLastSave="{00000000-0000-0000-0000-000000000000}"/>
  <bookViews>
    <workbookView xWindow="-120" yWindow="-120" windowWidth="29040" windowHeight="15525" xr2:uid="{00000000-000D-0000-FFFF-FFFF00000000}"/>
  </bookViews>
  <sheets>
    <sheet name="2022" sheetId="1" r:id="rId1"/>
  </sheets>
  <externalReferences>
    <externalReference r:id="rId2"/>
  </externalReferences>
  <definedNames>
    <definedName name="BErlös">'[1]Detail Ausgleichsmarkt'!$F$6</definedName>
    <definedName name="BKosten">'[1]Detail Ausgleichsmarkt'!$G$6</definedName>
    <definedName name="CErlös">'[1]Detail Ausgleichsmarkt'!$F$7</definedName>
    <definedName name="CKosten">'[1]Detail Ausgleichsmarkt'!$G$7</definedName>
    <definedName name="EErlös">'[1]Detail Ausgleichsmarkt'!$F$8</definedName>
    <definedName name="EKosten">'[1]Detail Ausgleichsmarkt'!$G$8</definedName>
    <definedName name="MKosten">'[1]Detail Ausgleichsmarkt'!$G$5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5" i="1" l="1"/>
  <c r="R16" i="1"/>
  <c r="R10" i="1" l="1"/>
  <c r="R11" i="1"/>
  <c r="R12" i="1"/>
  <c r="R13" i="1"/>
  <c r="R14" i="1"/>
  <c r="V17" i="1"/>
  <c r="Y16" i="1"/>
  <c r="S17" i="1" l="1"/>
  <c r="R17" i="1" l="1"/>
  <c r="O17" i="1" l="1"/>
  <c r="P17" i="1"/>
  <c r="Y15" i="1" l="1"/>
  <c r="Y14" i="1" l="1"/>
  <c r="Y13" i="1" l="1"/>
  <c r="Y12" i="1" l="1"/>
  <c r="Y11" i="1" l="1"/>
  <c r="Y10" i="1" l="1"/>
  <c r="Y9" i="1" l="1"/>
  <c r="Y8" i="1" l="1"/>
  <c r="Y7" i="1" l="1"/>
  <c r="Y6" i="1" l="1"/>
  <c r="Y5" i="1" l="1"/>
  <c r="Y17" i="1" s="1"/>
  <c r="I17" i="1" l="1"/>
  <c r="J17" i="1"/>
  <c r="K17" i="1"/>
  <c r="L17" i="1"/>
  <c r="M17" i="1"/>
  <c r="N17" i="1"/>
  <c r="Q17" i="1"/>
  <c r="G17" i="1" l="1"/>
  <c r="E17" i="1"/>
  <c r="F17" i="1"/>
  <c r="C17" i="1"/>
  <c r="D17" i="1"/>
  <c r="H17" i="1"/>
</calcChain>
</file>

<file path=xl/sharedStrings.xml><?xml version="1.0" encoding="utf-8"?>
<sst xmlns="http://schemas.openxmlformats.org/spreadsheetml/2006/main" count="83" uniqueCount="41">
  <si>
    <t>Gesamt</t>
  </si>
  <si>
    <t>Total</t>
  </si>
  <si>
    <t>Sonderkosten</t>
  </si>
  <si>
    <t>Special Costs</t>
  </si>
  <si>
    <t>monthly result of imbalance settlement</t>
  </si>
  <si>
    <t>Kosten TRL negativ</t>
  </si>
  <si>
    <t>Revenue ASM</t>
  </si>
  <si>
    <t>ZAM (vol) in GWh</t>
  </si>
  <si>
    <t>ASM (vol) in GWh</t>
  </si>
  <si>
    <t>ZAM Entgelt per GWh</t>
  </si>
  <si>
    <t>ASM fee per GWh</t>
  </si>
  <si>
    <t>Gesamte zuordenbare Regelenergiekosten</t>
  </si>
  <si>
    <t>Total allocated balancing energy costs</t>
  </si>
  <si>
    <t>Ergebnis der monatlichen Ausgleichsenergie- verrechnung</t>
  </si>
  <si>
    <t>SRE Kosten</t>
  </si>
  <si>
    <t>TRE Kosten</t>
  </si>
  <si>
    <t>UA Kosten</t>
  </si>
  <si>
    <t>IGCC Kosten</t>
  </si>
  <si>
    <t>SRE Erlöse</t>
  </si>
  <si>
    <t>TRE Erlöse</t>
  </si>
  <si>
    <t>UA Erlöse</t>
  </si>
  <si>
    <t>IGCC Erlöse</t>
  </si>
  <si>
    <t>aFRR revenues</t>
  </si>
  <si>
    <t>mFRR revenues</t>
  </si>
  <si>
    <t>UE revenues</t>
  </si>
  <si>
    <t>IGCC revenues</t>
  </si>
  <si>
    <t>aFRR costs</t>
  </si>
  <si>
    <t>mFRR costs</t>
  </si>
  <si>
    <t>UE costs</t>
  </si>
  <si>
    <t>IGCC costs</t>
  </si>
  <si>
    <t>Costs mFRR capacity negativ</t>
  </si>
  <si>
    <t>Erlöse ZAM</t>
  </si>
  <si>
    <t>(nur Saldo verfügbar / only net value available)</t>
  </si>
  <si>
    <t>Regelenergiekosten / Balancing Energy Costs 2022</t>
  </si>
  <si>
    <t xml:space="preserve"> </t>
  </si>
  <si>
    <t>PICASSO Import pos.</t>
  </si>
  <si>
    <t>PICASSO Import neg.</t>
  </si>
  <si>
    <t>PICASSO Export neg.</t>
  </si>
  <si>
    <t>PICASSO Congest. pos</t>
  </si>
  <si>
    <t>PICASSO Congest. neg</t>
  </si>
  <si>
    <t>PICASSO Export 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</si>
</sst>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[$€]* #,##0.00_);_([$€]* \(#,##0.00\);_([$€]* &quot;-&quot;??_);_(@_)"/>
    <numFmt numFmtId="165" formatCode="[$-407]mmm/\ yy;@"/>
    <numFmt numFmtId="166" formatCode="#,##0.00\ &quot;€&quot;"/>
    <numFmt numFmtId="167" formatCode="[$-409]mmm\-yy;@"/>
    <numFmt numFmtId="168" formatCode="_-* #,##0.00000_-;\-* #,##0.00000_-;_-* &quot;-&quot;??_-;_-@_-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theme="4" tint="0.39994506668294322"/>
      </left>
      <right/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thin">
        <color theme="4" tint="0.39994506668294322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thin">
        <color theme="4" tint="0.39994506668294322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theme="0" tint="-0.14996795556505021"/>
      </right>
      <top style="thick">
        <color theme="1" tint="0.34998626667073579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ck">
        <color theme="1" tint="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 style="thick">
        <color theme="1" tint="0.34998626667073579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medium">
        <color indexed="64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ck">
        <color theme="1" tint="0.34998626667073579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4" tint="0.399945066682943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0.39994506668294322"/>
      </right>
      <top/>
      <bottom style="medium">
        <color indexed="64"/>
      </bottom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/>
      <diagonal/>
    </border>
    <border>
      <left/>
      <right style="medium">
        <color indexed="64"/>
      </right>
      <top style="thick">
        <color theme="1" tint="0.34998626667073579"/>
      </top>
      <bottom style="medium">
        <color indexed="64"/>
      </bottom>
      <diagonal/>
    </border>
    <border>
      <left style="thin">
        <color theme="4" tint="0.39994506668294322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4" tint="0.39994506668294322"/>
      </left>
      <right/>
      <top/>
      <bottom style="medium">
        <color indexed="64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ck">
        <color theme="1" tint="0.34998626667073579"/>
      </top>
      <bottom style="medium">
        <color indexed="64"/>
      </bottom>
      <diagonal/>
    </border>
    <border>
      <left/>
      <right/>
      <top style="thick">
        <color theme="1" tint="0.34998626667073579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0" fontId="6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166" fontId="3" fillId="3" borderId="4" xfId="2" applyNumberFormat="1" applyFont="1" applyFill="1" applyBorder="1" applyAlignment="1">
      <alignment horizontal="right"/>
    </xf>
    <xf numFmtId="166" fontId="3" fillId="3" borderId="5" xfId="2" applyNumberFormat="1" applyFont="1" applyFill="1" applyBorder="1" applyAlignment="1">
      <alignment horizontal="right"/>
    </xf>
    <xf numFmtId="166" fontId="3" fillId="3" borderId="6" xfId="2" applyNumberFormat="1" applyFont="1" applyFill="1" applyBorder="1" applyAlignment="1">
      <alignment horizontal="right"/>
    </xf>
    <xf numFmtId="166" fontId="3" fillId="3" borderId="7" xfId="2" applyNumberFormat="1" applyFont="1" applyFill="1" applyBorder="1" applyAlignment="1">
      <alignment horizontal="right"/>
    </xf>
    <xf numFmtId="166" fontId="3" fillId="3" borderId="8" xfId="2" applyNumberFormat="1" applyFont="1" applyFill="1" applyBorder="1" applyAlignment="1">
      <alignment horizontal="right"/>
    </xf>
    <xf numFmtId="166" fontId="3" fillId="3" borderId="9" xfId="2" applyNumberFormat="1" applyFont="1" applyFill="1" applyBorder="1" applyAlignment="1">
      <alignment horizontal="right"/>
    </xf>
    <xf numFmtId="166" fontId="2" fillId="3" borderId="10" xfId="2" applyNumberFormat="1" applyFont="1" applyFill="1" applyBorder="1" applyAlignment="1">
      <alignment horizontal="right"/>
    </xf>
    <xf numFmtId="166" fontId="2" fillId="3" borderId="11" xfId="2" applyNumberFormat="1" applyFont="1" applyFill="1" applyBorder="1" applyAlignment="1">
      <alignment horizontal="right"/>
    </xf>
    <xf numFmtId="166" fontId="3" fillId="3" borderId="12" xfId="2" applyNumberFormat="1" applyFont="1" applyFill="1" applyBorder="1" applyAlignment="1">
      <alignment horizontal="right"/>
    </xf>
    <xf numFmtId="166" fontId="3" fillId="3" borderId="13" xfId="2" applyNumberFormat="1" applyFont="1" applyFill="1" applyBorder="1" applyAlignment="1">
      <alignment horizontal="right"/>
    </xf>
    <xf numFmtId="166" fontId="2" fillId="3" borderId="14" xfId="2" applyNumberFormat="1" applyFont="1" applyFill="1" applyBorder="1" applyAlignment="1">
      <alignment horizontal="right"/>
    </xf>
    <xf numFmtId="0" fontId="5" fillId="2" borderId="1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166" fontId="2" fillId="3" borderId="16" xfId="2" applyNumberFormat="1" applyFont="1" applyFill="1" applyBorder="1" applyAlignment="1">
      <alignment horizontal="right"/>
    </xf>
    <xf numFmtId="0" fontId="5" fillId="5" borderId="18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165" fontId="3" fillId="3" borderId="6" xfId="2" applyNumberFormat="1" applyFont="1" applyFill="1" applyBorder="1" applyAlignment="1">
      <alignment horizontal="right"/>
    </xf>
    <xf numFmtId="167" fontId="3" fillId="3" borderId="7" xfId="2" applyNumberFormat="1" applyFont="1" applyFill="1" applyBorder="1" applyAlignment="1">
      <alignment horizontal="right"/>
    </xf>
    <xf numFmtId="3" fontId="2" fillId="3" borderId="10" xfId="2" applyNumberFormat="1" applyFont="1" applyFill="1" applyBorder="1" applyAlignment="1">
      <alignment horizontal="right"/>
    </xf>
    <xf numFmtId="3" fontId="2" fillId="3" borderId="11" xfId="2" applyNumberFormat="1" applyFont="1" applyFill="1" applyBorder="1" applyAlignment="1">
      <alignment horizontal="right"/>
    </xf>
    <xf numFmtId="166" fontId="2" fillId="6" borderId="14" xfId="2" applyNumberFormat="1" applyFont="1" applyFill="1" applyBorder="1" applyAlignment="1">
      <alignment horizontal="right"/>
    </xf>
    <xf numFmtId="166" fontId="3" fillId="3" borderId="24" xfId="2" applyNumberFormat="1" applyFont="1" applyFill="1" applyBorder="1" applyAlignment="1">
      <alignment horizontal="right"/>
    </xf>
    <xf numFmtId="0" fontId="5" fillId="2" borderId="25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43" fontId="3" fillId="3" borderId="26" xfId="3" applyFont="1" applyFill="1" applyBorder="1" applyAlignment="1">
      <alignment horizontal="right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165" fontId="3" fillId="3" borderId="4" xfId="2" applyNumberFormat="1" applyFont="1" applyFill="1" applyBorder="1" applyAlignment="1">
      <alignment horizontal="right"/>
    </xf>
    <xf numFmtId="167" fontId="3" fillId="3" borderId="5" xfId="2" applyNumberFormat="1" applyFont="1" applyFill="1" applyBorder="1" applyAlignment="1">
      <alignment horizontal="right"/>
    </xf>
    <xf numFmtId="168" fontId="3" fillId="3" borderId="26" xfId="3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166" fontId="3" fillId="0" borderId="0" xfId="0" applyNumberFormat="1" applyFont="1"/>
    <xf numFmtId="0" fontId="5" fillId="2" borderId="33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166" fontId="3" fillId="3" borderId="34" xfId="2" applyNumberFormat="1" applyFont="1" applyFill="1" applyBorder="1" applyAlignment="1">
      <alignment horizontal="right"/>
    </xf>
    <xf numFmtId="166" fontId="3" fillId="3" borderId="35" xfId="2" applyNumberFormat="1" applyFont="1" applyFill="1" applyBorder="1" applyAlignment="1">
      <alignment horizontal="right"/>
    </xf>
    <xf numFmtId="166" fontId="3" fillId="3" borderId="36" xfId="2" applyNumberFormat="1" applyFont="1" applyFill="1" applyBorder="1" applyAlignment="1">
      <alignment horizontal="right"/>
    </xf>
    <xf numFmtId="166" fontId="2" fillId="3" borderId="37" xfId="2" applyNumberFormat="1" applyFont="1" applyFill="1" applyBorder="1" applyAlignment="1">
      <alignment horizontal="right"/>
    </xf>
    <xf numFmtId="0" fontId="5" fillId="5" borderId="38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166" fontId="3" fillId="3" borderId="41" xfId="2" applyNumberFormat="1" applyFont="1" applyFill="1" applyBorder="1" applyAlignment="1">
      <alignment horizontal="right"/>
    </xf>
    <xf numFmtId="166" fontId="3" fillId="3" borderId="42" xfId="2" applyNumberFormat="1" applyFont="1" applyFill="1" applyBorder="1" applyAlignment="1">
      <alignment horizontal="right"/>
    </xf>
    <xf numFmtId="166" fontId="3" fillId="3" borderId="43" xfId="2" applyNumberFormat="1" applyFont="1" applyFill="1" applyBorder="1" applyAlignment="1">
      <alignment horizontal="right"/>
    </xf>
    <xf numFmtId="166" fontId="3" fillId="3" borderId="44" xfId="2" applyNumberFormat="1" applyFont="1" applyFill="1" applyBorder="1" applyAlignment="1">
      <alignment horizontal="right"/>
    </xf>
    <xf numFmtId="166" fontId="3" fillId="3" borderId="45" xfId="2" applyNumberFormat="1" applyFont="1" applyFill="1" applyBorder="1" applyAlignment="1">
      <alignment horizontal="right"/>
    </xf>
    <xf numFmtId="166" fontId="3" fillId="3" borderId="46" xfId="2" applyNumberFormat="1" applyFont="1" applyFill="1" applyBorder="1" applyAlignment="1">
      <alignment horizontal="right"/>
    </xf>
    <xf numFmtId="166" fontId="2" fillId="3" borderId="47" xfId="2" applyNumberFormat="1" applyFont="1" applyFill="1" applyBorder="1" applyAlignment="1">
      <alignment horizontal="right"/>
    </xf>
    <xf numFmtId="166" fontId="2" fillId="3" borderId="48" xfId="2" applyNumberFormat="1" applyFont="1" applyFill="1" applyBorder="1" applyAlignment="1">
      <alignment horizontal="right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wrapText="1"/>
    </xf>
    <xf numFmtId="0" fontId="3" fillId="0" borderId="32" xfId="0" applyFont="1" applyBorder="1" applyAlignment="1">
      <alignment horizontal="center"/>
    </xf>
  </cellXfs>
  <cellStyles count="6">
    <cellStyle name="Euro" xfId="1" xr:uid="{00000000-0005-0000-0000-000000000000}"/>
    <cellStyle name="Komma" xfId="3" builtinId="3"/>
    <cellStyle name="Komma 2" xfId="5" xr:uid="{F9FDBFE5-D072-49B5-A28E-9B45120C850C}"/>
    <cellStyle name="Standard" xfId="0" builtinId="0"/>
    <cellStyle name="Standard 2" xfId="2" xr:uid="{00000000-0005-0000-0000-000003000000}"/>
    <cellStyle name="Standard 3" xfId="4" xr:uid="{57E5C050-560B-4286-8067-F1B1DD44BF1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SMOSRV01\Bereich_APCS\Organisation_Clearing\CLEARING\Clearing%20technisch\DB-Abrechnung\2006\200609\Abrechnung-v2_2006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Übersicht"/>
      <sheetName val="Detail Ausgleichsmarkt"/>
      <sheetName val="Detail Bilanzgruppen 1. Cl."/>
      <sheetName val="Detail Bilanzgruppen 1. Cl. NV1"/>
      <sheetName val="Detail Bilanzgruppen 1. Cl. NV2"/>
      <sheetName val="Detail Bilanzgruppen 1. Cl. NV3"/>
      <sheetName val="Detail Bilanzgruppen 1. Cl. NV4"/>
      <sheetName val="Detail Bilanzgruppen 1. Cl. NV5"/>
      <sheetName val="Detail Bilanzgruppen 2. Cl."/>
      <sheetName val="Vergleich OeKB 1.Cl."/>
    </sheetNames>
    <sheetDataSet>
      <sheetData sheetId="0"/>
      <sheetData sheetId="1">
        <row r="5">
          <cell r="G5">
            <v>821160.59999999101</v>
          </cell>
        </row>
        <row r="6">
          <cell r="F6">
            <v>10963.05833333332</v>
          </cell>
          <cell r="G6">
            <v>308522.96166666562</v>
          </cell>
        </row>
        <row r="7">
          <cell r="F7">
            <v>522844.00000000501</v>
          </cell>
          <cell r="G7">
            <v>1441528.2857142701</v>
          </cell>
        </row>
        <row r="8">
          <cell r="F8">
            <v>0</v>
          </cell>
          <cell r="G8">
            <v>275089.06999986898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4"/>
  <sheetViews>
    <sheetView showGridLines="0" tabSelected="1"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3" sqref="A3:B4"/>
    </sheetView>
  </sheetViews>
  <sheetFormatPr baseColWidth="10" defaultColWidth="11.42578125" defaultRowHeight="12.75" x14ac:dyDescent="0.2"/>
  <cols>
    <col min="1" max="1" width="11.7109375" style="2" customWidth="1"/>
    <col min="2" max="2" width="15.28515625" style="2" customWidth="1"/>
    <col min="3" max="3" width="22" style="2" customWidth="1"/>
    <col min="4" max="4" width="22.7109375" style="2" customWidth="1"/>
    <col min="5" max="5" width="24.140625" style="2" customWidth="1"/>
    <col min="6" max="6" width="17.28515625" style="2" customWidth="1"/>
    <col min="7" max="7" width="17.28515625" style="3" customWidth="1"/>
    <col min="8" max="8" width="17.28515625" style="2" customWidth="1"/>
    <col min="9" max="9" width="20.7109375" style="2" customWidth="1"/>
    <col min="10" max="10" width="21.28515625" style="2" customWidth="1"/>
    <col min="11" max="11" width="17.28515625" style="2" customWidth="1"/>
    <col min="12" max="12" width="18" style="2" customWidth="1"/>
    <col min="13" max="13" width="18.140625" style="2" customWidth="1"/>
    <col min="14" max="14" width="18.5703125" style="2" customWidth="1"/>
    <col min="15" max="15" width="18.7109375" style="2" customWidth="1"/>
    <col min="16" max="16" width="18.28515625" style="2" customWidth="1"/>
    <col min="17" max="17" width="17.28515625" style="2" customWidth="1"/>
    <col min="18" max="19" width="21.85546875" style="2" customWidth="1"/>
    <col min="20" max="20" width="2.7109375" style="2" customWidth="1"/>
    <col min="21" max="21" width="2.85546875" style="2" customWidth="1"/>
    <col min="22" max="25" width="18.85546875" style="2" customWidth="1"/>
    <col min="26" max="16384" width="11.42578125" style="2"/>
  </cols>
  <sheetData>
    <row r="1" spans="1:25" ht="31.5" customHeight="1" x14ac:dyDescent="0.2">
      <c r="A1" s="4"/>
      <c r="B1" s="5"/>
      <c r="C1" s="5" t="s">
        <v>33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"/>
      <c r="V1" s="5"/>
      <c r="W1" s="5"/>
      <c r="X1" s="5"/>
      <c r="Y1" s="6"/>
    </row>
    <row r="2" spans="1:25" ht="13.5" thickBot="1" x14ac:dyDescent="0.25">
      <c r="C2" s="73" t="s">
        <v>32</v>
      </c>
      <c r="D2" s="73"/>
      <c r="E2" s="74" t="s">
        <v>32</v>
      </c>
      <c r="F2" s="74"/>
      <c r="G2" s="2"/>
      <c r="I2" s="74" t="s">
        <v>32</v>
      </c>
      <c r="J2" s="74"/>
      <c r="M2" s="74"/>
      <c r="N2" s="74"/>
      <c r="O2" s="47"/>
      <c r="P2" s="47"/>
    </row>
    <row r="3" spans="1:25" s="1" customFormat="1" ht="60.6" customHeight="1" x14ac:dyDescent="0.2">
      <c r="A3" s="69">
        <v>2022</v>
      </c>
      <c r="B3" s="70"/>
      <c r="C3" s="27" t="s">
        <v>14</v>
      </c>
      <c r="D3" s="23" t="s">
        <v>18</v>
      </c>
      <c r="E3" s="27" t="s">
        <v>15</v>
      </c>
      <c r="F3" s="23" t="s">
        <v>19</v>
      </c>
      <c r="G3" s="28" t="s">
        <v>16</v>
      </c>
      <c r="H3" s="29" t="s">
        <v>20</v>
      </c>
      <c r="I3" s="27" t="s">
        <v>17</v>
      </c>
      <c r="J3" s="23" t="s">
        <v>21</v>
      </c>
      <c r="K3" s="27" t="s">
        <v>35</v>
      </c>
      <c r="L3" s="55" t="s">
        <v>36</v>
      </c>
      <c r="M3" s="56" t="s">
        <v>40</v>
      </c>
      <c r="N3" s="57" t="s">
        <v>37</v>
      </c>
      <c r="O3" s="56" t="s">
        <v>38</v>
      </c>
      <c r="P3" s="49" t="s">
        <v>39</v>
      </c>
      <c r="Q3" s="30" t="s">
        <v>2</v>
      </c>
      <c r="R3" s="30" t="s">
        <v>11</v>
      </c>
      <c r="S3" s="31" t="s">
        <v>13</v>
      </c>
      <c r="V3" s="7" t="s">
        <v>5</v>
      </c>
      <c r="W3" s="19" t="s">
        <v>7</v>
      </c>
      <c r="X3" s="19" t="s">
        <v>9</v>
      </c>
      <c r="Y3" s="20" t="s">
        <v>31</v>
      </c>
    </row>
    <row r="4" spans="1:25" s="1" customFormat="1" ht="60.6" customHeight="1" thickBot="1" x14ac:dyDescent="0.25">
      <c r="A4" s="71"/>
      <c r="B4" s="72"/>
      <c r="C4" s="24" t="s">
        <v>26</v>
      </c>
      <c r="D4" s="22" t="s">
        <v>22</v>
      </c>
      <c r="E4" s="24" t="s">
        <v>27</v>
      </c>
      <c r="F4" s="22" t="s">
        <v>23</v>
      </c>
      <c r="G4" s="25" t="s">
        <v>28</v>
      </c>
      <c r="H4" s="26" t="s">
        <v>24</v>
      </c>
      <c r="I4" s="24" t="s">
        <v>29</v>
      </c>
      <c r="J4" s="22" t="s">
        <v>25</v>
      </c>
      <c r="K4" s="24" t="s">
        <v>35</v>
      </c>
      <c r="L4" s="58" t="s">
        <v>36</v>
      </c>
      <c r="M4" s="59" t="s">
        <v>40</v>
      </c>
      <c r="N4" s="60" t="s">
        <v>37</v>
      </c>
      <c r="O4" s="59" t="s">
        <v>38</v>
      </c>
      <c r="P4" s="50" t="s">
        <v>39</v>
      </c>
      <c r="Q4" s="38" t="s">
        <v>3</v>
      </c>
      <c r="R4" s="38" t="s">
        <v>12</v>
      </c>
      <c r="S4" s="39" t="s">
        <v>4</v>
      </c>
      <c r="V4" s="41" t="s">
        <v>30</v>
      </c>
      <c r="W4" s="42" t="s">
        <v>8</v>
      </c>
      <c r="X4" s="42" t="s">
        <v>10</v>
      </c>
      <c r="Y4" s="43" t="s">
        <v>6</v>
      </c>
    </row>
    <row r="5" spans="1:25" ht="15" customHeight="1" x14ac:dyDescent="0.2">
      <c r="A5" s="44">
        <v>44562</v>
      </c>
      <c r="B5" s="45">
        <v>44562</v>
      </c>
      <c r="C5" s="8">
        <v>7899767.9799999995</v>
      </c>
      <c r="D5" s="9" t="s">
        <v>34</v>
      </c>
      <c r="E5" s="8">
        <v>144603.01</v>
      </c>
      <c r="F5" s="9" t="s">
        <v>34</v>
      </c>
      <c r="G5" s="8" t="s">
        <v>34</v>
      </c>
      <c r="H5" s="9">
        <v>-84095.56</v>
      </c>
      <c r="I5" s="8">
        <v>2263303.0299999998</v>
      </c>
      <c r="J5" s="9"/>
      <c r="K5" s="8"/>
      <c r="L5" s="61"/>
      <c r="M5" s="62"/>
      <c r="N5" s="62"/>
      <c r="O5" s="62"/>
      <c r="P5" s="51"/>
      <c r="Q5" s="37"/>
      <c r="R5" s="37">
        <v>9417576.0100000035</v>
      </c>
      <c r="S5" s="37">
        <v>-11548336.949999999</v>
      </c>
      <c r="V5" s="8">
        <v>1222501.3799999999</v>
      </c>
      <c r="W5" s="40">
        <v>11435.916544460364</v>
      </c>
      <c r="X5" s="46">
        <v>106.90016626539263</v>
      </c>
      <c r="Y5" s="9">
        <f t="shared" ref="Y5:Y15" si="0">-W5*X5</f>
        <v>-1222501.3799999673</v>
      </c>
    </row>
    <row r="6" spans="1:25" ht="15" customHeight="1" x14ac:dyDescent="0.2">
      <c r="A6" s="32">
        <v>44593</v>
      </c>
      <c r="B6" s="33">
        <v>44593</v>
      </c>
      <c r="C6" s="10">
        <v>4588141.0199999996</v>
      </c>
      <c r="D6" s="11" t="s">
        <v>34</v>
      </c>
      <c r="E6" s="10">
        <v>401268.52999999997</v>
      </c>
      <c r="F6" s="11" t="s">
        <v>34</v>
      </c>
      <c r="G6" s="10">
        <v>1064080.44</v>
      </c>
      <c r="H6" s="11" t="s">
        <v>34</v>
      </c>
      <c r="I6" s="10">
        <v>2473776.5499999998</v>
      </c>
      <c r="J6" s="11"/>
      <c r="K6" s="10"/>
      <c r="L6" s="63"/>
      <c r="M6" s="64"/>
      <c r="N6" s="64"/>
      <c r="O6" s="64"/>
      <c r="P6" s="52"/>
      <c r="Q6" s="16"/>
      <c r="R6" s="37">
        <v>8516518.6100000013</v>
      </c>
      <c r="S6" s="37">
        <v>-10770820.6</v>
      </c>
      <c r="V6" s="10">
        <v>1009270.33</v>
      </c>
      <c r="W6" s="40">
        <v>10072.65758521831</v>
      </c>
      <c r="X6" s="46">
        <v>100.19901118063882</v>
      </c>
      <c r="Y6" s="9">
        <f t="shared" si="0"/>
        <v>-1009270.3300000359</v>
      </c>
    </row>
    <row r="7" spans="1:25" ht="15" customHeight="1" x14ac:dyDescent="0.2">
      <c r="A7" s="44">
        <v>44621</v>
      </c>
      <c r="B7" s="45">
        <v>44621</v>
      </c>
      <c r="C7" s="10">
        <v>8323614.8700000001</v>
      </c>
      <c r="D7" s="11" t="s">
        <v>34</v>
      </c>
      <c r="E7" s="10">
        <v>1065618.4700000002</v>
      </c>
      <c r="F7" s="11" t="s">
        <v>34</v>
      </c>
      <c r="G7" s="10">
        <v>723506.87</v>
      </c>
      <c r="H7" s="11" t="s">
        <v>34</v>
      </c>
      <c r="I7" s="10">
        <v>2333124.04</v>
      </c>
      <c r="J7" s="11"/>
      <c r="K7" s="10"/>
      <c r="L7" s="63"/>
      <c r="M7" s="64"/>
      <c r="N7" s="64"/>
      <c r="O7" s="64"/>
      <c r="P7" s="52"/>
      <c r="Q7" s="16"/>
      <c r="R7" s="37">
        <v>14030071.399999997</v>
      </c>
      <c r="S7" s="16">
        <v>-17139095.859999999</v>
      </c>
      <c r="V7" s="10">
        <v>1257042.8700000001</v>
      </c>
      <c r="W7" s="40">
        <v>10343.182529160384</v>
      </c>
      <c r="X7" s="46">
        <v>121.53347061757951</v>
      </c>
      <c r="Y7" s="9">
        <f t="shared" si="0"/>
        <v>-1257042.8699999752</v>
      </c>
    </row>
    <row r="8" spans="1:25" ht="15" customHeight="1" x14ac:dyDescent="0.2">
      <c r="A8" s="32">
        <v>44652</v>
      </c>
      <c r="B8" s="33">
        <v>44652</v>
      </c>
      <c r="C8" s="10">
        <v>8317911.9199999999</v>
      </c>
      <c r="D8" s="11" t="s">
        <v>34</v>
      </c>
      <c r="E8" s="10">
        <v>596222.5199999999</v>
      </c>
      <c r="F8" s="11" t="s">
        <v>34</v>
      </c>
      <c r="G8" s="10" t="s">
        <v>34</v>
      </c>
      <c r="H8" s="11">
        <v>-245664.42</v>
      </c>
      <c r="I8" s="10">
        <v>5133365.91</v>
      </c>
      <c r="J8" s="11"/>
      <c r="K8" s="10"/>
      <c r="L8" s="63"/>
      <c r="M8" s="64"/>
      <c r="N8" s="64"/>
      <c r="O8" s="64"/>
      <c r="P8" s="52"/>
      <c r="Q8" s="16"/>
      <c r="R8" s="37">
        <v>12273416.689999999</v>
      </c>
      <c r="S8" s="16">
        <v>-13771925.039999999</v>
      </c>
      <c r="V8" s="10">
        <v>1266411.6100000001</v>
      </c>
      <c r="W8" s="40">
        <v>9863.7606857528117</v>
      </c>
      <c r="X8" s="46">
        <v>128.39034221797169</v>
      </c>
      <c r="Y8" s="9">
        <f t="shared" si="0"/>
        <v>-1266411.6099999787</v>
      </c>
    </row>
    <row r="9" spans="1:25" ht="15" customHeight="1" x14ac:dyDescent="0.2">
      <c r="A9" s="44">
        <v>44682</v>
      </c>
      <c r="B9" s="45">
        <v>44682</v>
      </c>
      <c r="C9" s="10">
        <v>7512153.1699999999</v>
      </c>
      <c r="D9" s="11" t="s">
        <v>34</v>
      </c>
      <c r="E9" s="10">
        <v>159201.69</v>
      </c>
      <c r="F9" s="11" t="s">
        <v>34</v>
      </c>
      <c r="G9" s="10" t="s">
        <v>34</v>
      </c>
      <c r="H9" s="11">
        <v>-708936.68</v>
      </c>
      <c r="I9" s="10">
        <v>2257596.42</v>
      </c>
      <c r="J9" s="11"/>
      <c r="K9" s="10"/>
      <c r="L9" s="63"/>
      <c r="M9" s="64"/>
      <c r="N9" s="64"/>
      <c r="O9" s="64"/>
      <c r="P9" s="52"/>
      <c r="Q9" s="16"/>
      <c r="R9" s="37">
        <v>4622960.5300000012</v>
      </c>
      <c r="S9" s="16">
        <v>-6904044.2999999998</v>
      </c>
      <c r="V9" s="10">
        <v>1160319.8999999999</v>
      </c>
      <c r="W9" s="40">
        <v>10085.384249517634</v>
      </c>
      <c r="X9" s="46">
        <v>115.04964722147203</v>
      </c>
      <c r="Y9" s="9">
        <f t="shared" si="0"/>
        <v>-1160319.8999999943</v>
      </c>
    </row>
    <row r="10" spans="1:25" ht="15" customHeight="1" x14ac:dyDescent="0.2">
      <c r="A10" s="32">
        <v>44713</v>
      </c>
      <c r="B10" s="33">
        <v>44713</v>
      </c>
      <c r="C10" s="10">
        <v>12253404.27</v>
      </c>
      <c r="D10" s="11" t="s">
        <v>34</v>
      </c>
      <c r="E10" s="10">
        <v>355933.42</v>
      </c>
      <c r="F10" s="11" t="s">
        <v>34</v>
      </c>
      <c r="G10" s="10" t="s">
        <v>34</v>
      </c>
      <c r="H10" s="11">
        <v>-1351166.17</v>
      </c>
      <c r="I10" s="10">
        <v>5382029.5700000003</v>
      </c>
      <c r="J10" s="11" t="s">
        <v>34</v>
      </c>
      <c r="K10" s="10">
        <v>1984917.51</v>
      </c>
      <c r="L10" s="63">
        <v>-108413.66</v>
      </c>
      <c r="M10" s="64">
        <v>-6082266.1500000004</v>
      </c>
      <c r="N10" s="64">
        <v>966984.27</v>
      </c>
      <c r="O10" s="64">
        <v>-1063522.73</v>
      </c>
      <c r="P10" s="52">
        <v>246066.87</v>
      </c>
      <c r="Q10" s="16"/>
      <c r="R10" s="37">
        <f t="shared" ref="R10:R16" si="1">SUM(C10:Q10)</f>
        <v>12583967.199999999</v>
      </c>
      <c r="S10" s="16">
        <v>-16595258.789999999</v>
      </c>
      <c r="V10" s="10">
        <v>1786814.3200000538</v>
      </c>
      <c r="W10" s="40">
        <v>9524.6565712073607</v>
      </c>
      <c r="X10" s="46">
        <v>187.59881856543993</v>
      </c>
      <c r="Y10" s="9">
        <f t="shared" si="0"/>
        <v>-1786814.3200000548</v>
      </c>
    </row>
    <row r="11" spans="1:25" ht="15" customHeight="1" x14ac:dyDescent="0.2">
      <c r="A11" s="44">
        <v>44743</v>
      </c>
      <c r="B11" s="45">
        <v>44743</v>
      </c>
      <c r="C11" s="10">
        <v>13498423.449999999</v>
      </c>
      <c r="D11" s="11" t="s">
        <v>34</v>
      </c>
      <c r="E11" s="10">
        <v>116806.81</v>
      </c>
      <c r="F11" s="11" t="s">
        <v>34</v>
      </c>
      <c r="G11" s="10" t="s">
        <v>34</v>
      </c>
      <c r="H11" s="11">
        <v>-337772.6</v>
      </c>
      <c r="I11" s="10">
        <v>3977540.46</v>
      </c>
      <c r="J11" s="11" t="s">
        <v>34</v>
      </c>
      <c r="K11" s="10">
        <v>8737233.0899999999</v>
      </c>
      <c r="L11" s="63">
        <v>-237826.13</v>
      </c>
      <c r="M11" s="64">
        <v>-16182936.85</v>
      </c>
      <c r="N11" s="64">
        <v>1003482.76</v>
      </c>
      <c r="O11" s="64">
        <v>-3210312.59</v>
      </c>
      <c r="P11" s="52">
        <v>412687.41</v>
      </c>
      <c r="Q11" s="16"/>
      <c r="R11" s="37">
        <f t="shared" si="1"/>
        <v>7777325.8100000024</v>
      </c>
      <c r="S11" s="16">
        <v>-18854192.780000001</v>
      </c>
      <c r="V11" s="10">
        <v>3025611.82</v>
      </c>
      <c r="W11" s="40">
        <v>9100.4685961934993</v>
      </c>
      <c r="X11" s="46">
        <v>332.46769526413112</v>
      </c>
      <c r="Y11" s="9">
        <f t="shared" si="0"/>
        <v>-3025611.8200000552</v>
      </c>
    </row>
    <row r="12" spans="1:25" ht="15" customHeight="1" x14ac:dyDescent="0.2">
      <c r="A12" s="32">
        <v>44774</v>
      </c>
      <c r="B12" s="33">
        <v>44774</v>
      </c>
      <c r="C12" s="10">
        <v>22757830.66</v>
      </c>
      <c r="D12" s="11" t="s">
        <v>34</v>
      </c>
      <c r="E12" s="10">
        <v>81647.05</v>
      </c>
      <c r="F12" s="11" t="s">
        <v>34</v>
      </c>
      <c r="G12" s="10" t="s">
        <v>34</v>
      </c>
      <c r="H12" s="11">
        <v>-702055.21</v>
      </c>
      <c r="I12" s="10">
        <v>4310823.54</v>
      </c>
      <c r="J12" s="11" t="s">
        <v>34</v>
      </c>
      <c r="K12" s="10">
        <v>15451608.23</v>
      </c>
      <c r="L12" s="63">
        <v>-34214.300000000003</v>
      </c>
      <c r="M12" s="64">
        <v>-23883284.780000001</v>
      </c>
      <c r="N12" s="64">
        <v>376244.97</v>
      </c>
      <c r="O12" s="64">
        <v>-3529636.65</v>
      </c>
      <c r="P12" s="52">
        <v>174330.19</v>
      </c>
      <c r="Q12" s="16"/>
      <c r="R12" s="37">
        <f t="shared" si="1"/>
        <v>15003293.699999996</v>
      </c>
      <c r="S12" s="16">
        <v>-29533188.739999998</v>
      </c>
      <c r="V12" s="10">
        <v>2987217.29</v>
      </c>
      <c r="W12" s="40">
        <v>8626.9622483862986</v>
      </c>
      <c r="X12" s="46">
        <v>346.26525583308052</v>
      </c>
      <c r="Y12" s="9">
        <f t="shared" si="0"/>
        <v>-2987217.2899998091</v>
      </c>
    </row>
    <row r="13" spans="1:25" ht="15" customHeight="1" x14ac:dyDescent="0.2">
      <c r="A13" s="44">
        <v>44805</v>
      </c>
      <c r="B13" s="45">
        <v>44805</v>
      </c>
      <c r="C13" s="10">
        <v>13517006.77</v>
      </c>
      <c r="D13" s="11" t="s">
        <v>34</v>
      </c>
      <c r="E13" s="10">
        <v>28693.17</v>
      </c>
      <c r="F13" s="11" t="s">
        <v>34</v>
      </c>
      <c r="G13" s="10" t="s">
        <v>34</v>
      </c>
      <c r="H13" s="11">
        <v>-884365.76</v>
      </c>
      <c r="I13" s="10">
        <v>2722033.64</v>
      </c>
      <c r="J13" s="11" t="s">
        <v>34</v>
      </c>
      <c r="K13" s="10">
        <v>13723345.220000001</v>
      </c>
      <c r="L13" s="63">
        <v>-256381.87</v>
      </c>
      <c r="M13" s="64">
        <v>-15174780.4</v>
      </c>
      <c r="N13" s="64">
        <v>1008565.13</v>
      </c>
      <c r="O13" s="64">
        <v>-3399983.97</v>
      </c>
      <c r="P13" s="52">
        <v>150298.54999999999</v>
      </c>
      <c r="Q13" s="16"/>
      <c r="R13" s="37">
        <f t="shared" si="1"/>
        <v>11434430.479999999</v>
      </c>
      <c r="S13" s="16">
        <v>-26052685.34</v>
      </c>
      <c r="V13" s="10">
        <v>3692652.95</v>
      </c>
      <c r="W13" s="40">
        <v>9186.3681842700389</v>
      </c>
      <c r="X13" s="46">
        <v>401.9709286552241</v>
      </c>
      <c r="Y13" s="9">
        <f t="shared" si="0"/>
        <v>-3692652.9499998325</v>
      </c>
    </row>
    <row r="14" spans="1:25" ht="15" customHeight="1" x14ac:dyDescent="0.2">
      <c r="A14" s="32">
        <v>44835</v>
      </c>
      <c r="B14" s="33">
        <v>44835</v>
      </c>
      <c r="C14" s="10">
        <v>7728637.2599999998</v>
      </c>
      <c r="D14" s="11" t="s">
        <v>34</v>
      </c>
      <c r="E14" s="10">
        <v>7429.94</v>
      </c>
      <c r="F14" s="11" t="s">
        <v>34</v>
      </c>
      <c r="G14" s="10">
        <v>217280.79</v>
      </c>
      <c r="H14" s="11" t="s">
        <v>34</v>
      </c>
      <c r="I14" s="10">
        <v>1151733.3799999999</v>
      </c>
      <c r="J14" s="11" t="s">
        <v>34</v>
      </c>
      <c r="K14" s="10">
        <v>6034491.5099999998</v>
      </c>
      <c r="L14" s="63">
        <v>-335544.17</v>
      </c>
      <c r="M14" s="64">
        <v>-10304210.59</v>
      </c>
      <c r="N14" s="64">
        <v>1365345.23</v>
      </c>
      <c r="O14" s="64">
        <v>-2457291.0499999998</v>
      </c>
      <c r="P14" s="52">
        <v>75617.83</v>
      </c>
      <c r="Q14" s="16"/>
      <c r="R14" s="37">
        <f t="shared" si="1"/>
        <v>3483490.1300000018</v>
      </c>
      <c r="S14" s="16">
        <v>-11125801.59</v>
      </c>
      <c r="V14" s="10">
        <v>2198724.5299999998</v>
      </c>
      <c r="W14" s="40">
        <v>9332.6482285271522</v>
      </c>
      <c r="X14" s="46">
        <v>235.59492184427515</v>
      </c>
      <c r="Y14" s="9">
        <f t="shared" si="0"/>
        <v>-2198724.5299999672</v>
      </c>
    </row>
    <row r="15" spans="1:25" ht="15" customHeight="1" x14ac:dyDescent="0.2">
      <c r="A15" s="44">
        <v>44866</v>
      </c>
      <c r="B15" s="45">
        <v>44866</v>
      </c>
      <c r="C15" s="10">
        <v>9122627.5</v>
      </c>
      <c r="D15" s="11"/>
      <c r="E15" s="10">
        <v>8367.86</v>
      </c>
      <c r="F15" s="11"/>
      <c r="G15" s="10">
        <v>537486.84</v>
      </c>
      <c r="H15" s="11"/>
      <c r="I15" s="10">
        <v>1653786.74</v>
      </c>
      <c r="J15" s="11"/>
      <c r="K15" s="10">
        <v>7615143.7400000002</v>
      </c>
      <c r="L15" s="63">
        <v>-206131.16</v>
      </c>
      <c r="M15" s="64">
        <v>-11820435.76</v>
      </c>
      <c r="N15" s="64">
        <v>568714.56999999995</v>
      </c>
      <c r="O15" s="64">
        <v>-2809392.26</v>
      </c>
      <c r="P15" s="52">
        <v>152471.29999999999</v>
      </c>
      <c r="Q15" s="16"/>
      <c r="R15" s="37">
        <f>SUM(C15:Q15)</f>
        <v>4822639.37</v>
      </c>
      <c r="S15" s="16">
        <v>-12290438.93</v>
      </c>
      <c r="V15" s="10">
        <v>1457514.05</v>
      </c>
      <c r="W15" s="40">
        <v>9440.8935125450753</v>
      </c>
      <c r="X15" s="46">
        <v>154.38306216071618</v>
      </c>
      <c r="Y15" s="9">
        <f t="shared" si="0"/>
        <v>-1457514.0499999484</v>
      </c>
    </row>
    <row r="16" spans="1:25" ht="15" customHeight="1" thickBot="1" x14ac:dyDescent="0.25">
      <c r="A16" s="32">
        <v>44896</v>
      </c>
      <c r="B16" s="33">
        <v>44896</v>
      </c>
      <c r="C16" s="12">
        <v>12355661.629999999</v>
      </c>
      <c r="D16" s="13"/>
      <c r="E16" s="12">
        <v>234426.62</v>
      </c>
      <c r="F16" s="13"/>
      <c r="G16" s="12"/>
      <c r="H16" s="13">
        <v>-640619.36</v>
      </c>
      <c r="I16" s="12">
        <v>2815291.02</v>
      </c>
      <c r="J16" s="13"/>
      <c r="K16" s="12">
        <v>11013320.16</v>
      </c>
      <c r="L16" s="65">
        <v>-783281.82</v>
      </c>
      <c r="M16" s="66">
        <v>-13475808.710000001</v>
      </c>
      <c r="N16" s="66">
        <v>2220654.79</v>
      </c>
      <c r="O16" s="66">
        <v>-3238014.3</v>
      </c>
      <c r="P16" s="53">
        <v>247788.87</v>
      </c>
      <c r="Q16" s="17"/>
      <c r="R16" s="37">
        <f t="shared" si="1"/>
        <v>10749418.899999997</v>
      </c>
      <c r="S16" s="16">
        <v>-20364613.870000001</v>
      </c>
      <c r="V16" s="10">
        <v>2676118.48</v>
      </c>
      <c r="W16" s="40">
        <v>10265.622389214945</v>
      </c>
      <c r="X16" s="46">
        <v>260.68740681631016</v>
      </c>
      <c r="Y16" s="9">
        <f>-W16*X16</f>
        <v>-2676118.479999898</v>
      </c>
    </row>
    <row r="17" spans="1:25" s="1" customFormat="1" ht="15" customHeight="1" thickTop="1" thickBot="1" x14ac:dyDescent="0.25">
      <c r="A17" s="34" t="s">
        <v>0</v>
      </c>
      <c r="B17" s="35" t="s">
        <v>1</v>
      </c>
      <c r="C17" s="14">
        <f t="shared" ref="C17:H17" si="2">SUM(C5:C16)</f>
        <v>127875180.5</v>
      </c>
      <c r="D17" s="15">
        <f t="shared" si="2"/>
        <v>0</v>
      </c>
      <c r="E17" s="14">
        <f t="shared" si="2"/>
        <v>3200219.09</v>
      </c>
      <c r="F17" s="15">
        <f t="shared" si="2"/>
        <v>0</v>
      </c>
      <c r="G17" s="14">
        <f t="shared" si="2"/>
        <v>2542354.94</v>
      </c>
      <c r="H17" s="15">
        <f t="shared" si="2"/>
        <v>-4954675.7600000007</v>
      </c>
      <c r="I17" s="14">
        <f t="shared" ref="I17:Q17" si="3">SUM(I5:I16)</f>
        <v>36474404.300000004</v>
      </c>
      <c r="J17" s="15">
        <f t="shared" si="3"/>
        <v>0</v>
      </c>
      <c r="K17" s="14">
        <f t="shared" si="3"/>
        <v>64560059.459999993</v>
      </c>
      <c r="L17" s="67">
        <f t="shared" si="3"/>
        <v>-1961793.1099999999</v>
      </c>
      <c r="M17" s="68">
        <f t="shared" si="3"/>
        <v>-96923723.24000001</v>
      </c>
      <c r="N17" s="68">
        <f t="shared" si="3"/>
        <v>7509991.7199999997</v>
      </c>
      <c r="O17" s="68">
        <f t="shared" si="3"/>
        <v>-19708153.550000001</v>
      </c>
      <c r="P17" s="54">
        <f t="shared" si="3"/>
        <v>1459261.02</v>
      </c>
      <c r="Q17" s="18">
        <f t="shared" si="3"/>
        <v>0</v>
      </c>
      <c r="R17" s="36">
        <f>SUM(R5:R16)</f>
        <v>114715108.82999998</v>
      </c>
      <c r="S17" s="36">
        <f>SUM(S5:S16)</f>
        <v>-194950402.78999999</v>
      </c>
      <c r="V17" s="14">
        <f>SUM(V5:V16)</f>
        <v>23740199.530000057</v>
      </c>
      <c r="W17" s="21"/>
      <c r="X17" s="21"/>
      <c r="Y17" s="15">
        <f t="shared" ref="Y17" si="4">SUM(Y5:Y16)</f>
        <v>-23740199.529999517</v>
      </c>
    </row>
    <row r="18" spans="1:25" x14ac:dyDescent="0.2">
      <c r="C18" s="3"/>
      <c r="D18" s="3"/>
      <c r="E18" s="3"/>
      <c r="F18" s="3"/>
      <c r="I18" s="48"/>
    </row>
    <row r="19" spans="1:25" x14ac:dyDescent="0.2">
      <c r="C19" s="3"/>
      <c r="D19" s="3"/>
      <c r="I19" s="48"/>
    </row>
    <row r="20" spans="1:25" x14ac:dyDescent="0.2">
      <c r="C20" s="3"/>
      <c r="I20" s="48"/>
      <c r="V20" s="48"/>
    </row>
    <row r="21" spans="1:25" x14ac:dyDescent="0.2">
      <c r="I21" s="48"/>
      <c r="V21" s="48"/>
    </row>
    <row r="22" spans="1:25" x14ac:dyDescent="0.2">
      <c r="I22" s="48"/>
      <c r="V22" s="48"/>
    </row>
    <row r="23" spans="1:25" x14ac:dyDescent="0.2">
      <c r="V23" s="48"/>
    </row>
    <row r="24" spans="1:25" x14ac:dyDescent="0.2">
      <c r="I24" s="48"/>
      <c r="V24" s="48"/>
    </row>
    <row r="25" spans="1:25" x14ac:dyDescent="0.2">
      <c r="I25" s="48"/>
      <c r="S25" s="48"/>
      <c r="V25" s="48"/>
    </row>
    <row r="26" spans="1:25" x14ac:dyDescent="0.2">
      <c r="I26" s="48"/>
      <c r="V26" s="48"/>
    </row>
    <row r="27" spans="1:25" x14ac:dyDescent="0.2">
      <c r="V27" s="48"/>
    </row>
    <row r="28" spans="1:25" x14ac:dyDescent="0.2">
      <c r="V28" s="48"/>
    </row>
    <row r="29" spans="1:25" x14ac:dyDescent="0.2">
      <c r="V29" s="48"/>
    </row>
    <row r="30" spans="1:25" x14ac:dyDescent="0.2">
      <c r="V30" s="48"/>
    </row>
    <row r="31" spans="1:25" x14ac:dyDescent="0.2">
      <c r="V31" s="48"/>
    </row>
    <row r="32" spans="1:25" x14ac:dyDescent="0.2">
      <c r="V32" s="48"/>
    </row>
    <row r="33" spans="22:22" x14ac:dyDescent="0.2">
      <c r="V33" s="48"/>
    </row>
    <row r="34" spans="22:22" x14ac:dyDescent="0.2">
      <c r="V34" s="48"/>
    </row>
  </sheetData>
  <mergeCells count="5">
    <mergeCell ref="A3:B4"/>
    <mergeCell ref="C2:D2"/>
    <mergeCell ref="M2:N2"/>
    <mergeCell ref="E2:F2"/>
    <mergeCell ref="I2:J2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ignoredErrors>
    <ignoredError sqref="R15:R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2022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Thaller Stefan</cp:lastModifiedBy>
  <cp:lastPrinted>2006-12-19T14:43:10Z</cp:lastPrinted>
  <dcterms:created xsi:type="dcterms:W3CDTF">1996-10-17T05:27:31Z</dcterms:created>
  <dcterms:modified xsi:type="dcterms:W3CDTF">2023-05-04T12:22:19Z</dcterms:modified>
</cp:coreProperties>
</file>