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APCS HP\Regelenergiekosten\"/>
    </mc:Choice>
  </mc:AlternateContent>
  <xr:revisionPtr revIDLastSave="0" documentId="13_ncr:1_{732D3BD3-02F1-4B9E-8DE3-56F17F3C21E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4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1" l="1"/>
  <c r="X14" i="1" l="1"/>
  <c r="X5" i="1"/>
  <c r="V17" i="1"/>
  <c r="U17" i="1"/>
  <c r="T17" i="1"/>
  <c r="S17" i="1"/>
  <c r="R17" i="1"/>
  <c r="Q17" i="1"/>
  <c r="L17" i="1"/>
  <c r="N17" i="1"/>
  <c r="O17" i="1"/>
  <c r="P17" i="1"/>
  <c r="W17" i="1"/>
  <c r="Y17" i="1"/>
  <c r="X6" i="1"/>
  <c r="X7" i="1"/>
  <c r="X8" i="1"/>
  <c r="X9" i="1"/>
  <c r="X10" i="1"/>
  <c r="X11" i="1"/>
  <c r="X12" i="1"/>
  <c r="X13" i="1"/>
  <c r="X15" i="1"/>
  <c r="X16" i="1"/>
  <c r="X17" i="1" l="1"/>
  <c r="AE16" i="1"/>
  <c r="AE15" i="1" l="1"/>
  <c r="AE14" i="1" l="1"/>
  <c r="AE13" i="1" l="1"/>
  <c r="AE12" i="1" l="1"/>
  <c r="AE11" i="1" l="1"/>
  <c r="AE10" i="1" l="1"/>
  <c r="AE9" i="1" l="1"/>
  <c r="AE8" i="1" l="1"/>
  <c r="AE7" i="1" l="1"/>
  <c r="AE6" i="1" l="1"/>
  <c r="AE5" i="1" l="1"/>
  <c r="AE17" i="1" s="1"/>
  <c r="I17" i="1" l="1"/>
  <c r="J17" i="1"/>
  <c r="K17" i="1"/>
  <c r="M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<sst xmlns="http://schemas.openxmlformats.org/spreadsheetml/2006/main" count="60" uniqueCount="46">
  <si>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</si>
  <si>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</si>
  <si>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</si>
  <si>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</si>
  <si>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</si>
  <si>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</si>
  <si>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</si>
  <si>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</si>
  <si>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</si>
  <si>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</si>
  <si>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</si>
  <si>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</si>
  <si>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</si>
  <si>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</si>
  <si>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</si>
  <si>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</si>
  <si>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</si>
  <si>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</si>
  <si>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</si>
  <si>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</si>
  <si>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</si>
  <si>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</si>
  <si>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</si>
  <si>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</si>
  <si>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</si>
  <si>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</si>
  <si>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</si>
  <si>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</si>
  <si>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</si>
  <si>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</si>
  <si>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</si>
  <si>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</si>
  <si>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</si>
  <si>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</si>
  <si>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</si>
  <si>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</si>
  <si>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</si>
  <si>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</si>
  <si>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</si>
  <si>
    <t>Regelenergiekosten / Balancing Energy Costs 2024</t>
  </si>
  <si>
    <t>MARI Congest. pos.</t>
  </si>
  <si>
    <t>MARI Import 
pos.</t>
  </si>
  <si>
    <t>MARI Import 
neg.</t>
  </si>
  <si>
    <t>MARI Export 
pos.</t>
  </si>
  <si>
    <t>MARI Export 
neg.</t>
  </si>
  <si>
    <t>MARI Congest. 
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</si>
</sst>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22" width="16.5703125" style="2" customWidth="1"/>
    <col min="23" max="23" width="17.28515625" style="2" customWidth="1"/>
    <col min="24" max="25" width="21.85546875" style="2" customWidth="1"/>
    <col min="26" max="26" width="2.7109375" style="2" customWidth="1"/>
    <col min="27" max="27" width="2.85546875" style="2" customWidth="1"/>
    <col min="28" max="31" width="18.85546875" style="2" customWidth="1"/>
    <col min="32" max="16384" width="11.42578125" style="2"/>
  </cols>
  <sheetData>
    <row r="1" spans="1:31" ht="31.5" customHeight="1" x14ac:dyDescent="0.2">
      <c r="A1" s="4"/>
      <c r="B1" s="5"/>
      <c r="C1" s="5" t="s">
        <v>39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AB1" s="5"/>
      <c r="AC1" s="5"/>
      <c r="AD1" s="5"/>
      <c r="AE1" s="6"/>
    </row>
    <row r="2" spans="1:31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  <c r="Q2" s="47"/>
      <c r="R2" s="47"/>
      <c r="S2" s="47"/>
      <c r="T2" s="47"/>
      <c r="U2" s="47"/>
      <c r="V2" s="47"/>
    </row>
    <row r="3" spans="1:31" s="1" customFormat="1" ht="60.6" customHeight="1" x14ac:dyDescent="0.2">
      <c r="A3" s="69">
        <v>2024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33</v>
      </c>
      <c r="L3" s="55" t="s">
        <v>34</v>
      </c>
      <c r="M3" s="56" t="s">
        <v>38</v>
      </c>
      <c r="N3" s="57" t="s">
        <v>35</v>
      </c>
      <c r="O3" s="56" t="s">
        <v>36</v>
      </c>
      <c r="P3" s="49" t="s">
        <v>37</v>
      </c>
      <c r="Q3" s="27" t="s">
        <v>41</v>
      </c>
      <c r="R3" s="55" t="s">
        <v>42</v>
      </c>
      <c r="S3" s="56" t="s">
        <v>43</v>
      </c>
      <c r="T3" s="57" t="s">
        <v>44</v>
      </c>
      <c r="U3" s="56" t="s">
        <v>40</v>
      </c>
      <c r="V3" s="49" t="s">
        <v>45</v>
      </c>
      <c r="W3" s="30" t="s">
        <v>2</v>
      </c>
      <c r="X3" s="30" t="s">
        <v>11</v>
      </c>
      <c r="Y3" s="31" t="s">
        <v>13</v>
      </c>
      <c r="AB3" s="7" t="s">
        <v>5</v>
      </c>
      <c r="AC3" s="19" t="s">
        <v>7</v>
      </c>
      <c r="AD3" s="19" t="s">
        <v>9</v>
      </c>
      <c r="AE3" s="20" t="s">
        <v>31</v>
      </c>
    </row>
    <row r="4" spans="1:31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33</v>
      </c>
      <c r="L4" s="58" t="s">
        <v>34</v>
      </c>
      <c r="M4" s="59" t="s">
        <v>38</v>
      </c>
      <c r="N4" s="60" t="s">
        <v>35</v>
      </c>
      <c r="O4" s="59" t="s">
        <v>36</v>
      </c>
      <c r="P4" s="50" t="s">
        <v>37</v>
      </c>
      <c r="Q4" s="24" t="s">
        <v>41</v>
      </c>
      <c r="R4" s="58" t="s">
        <v>42</v>
      </c>
      <c r="S4" s="59" t="s">
        <v>43</v>
      </c>
      <c r="T4" s="60" t="s">
        <v>44</v>
      </c>
      <c r="U4" s="59" t="s">
        <v>40</v>
      </c>
      <c r="V4" s="50" t="s">
        <v>45</v>
      </c>
      <c r="W4" s="38" t="s">
        <v>3</v>
      </c>
      <c r="X4" s="38" t="s">
        <v>12</v>
      </c>
      <c r="Y4" s="39" t="s">
        <v>4</v>
      </c>
      <c r="AB4" s="41" t="s">
        <v>30</v>
      </c>
      <c r="AC4" s="42" t="s">
        <v>8</v>
      </c>
      <c r="AD4" s="42" t="s">
        <v>10</v>
      </c>
      <c r="AE4" s="43" t="s">
        <v>6</v>
      </c>
    </row>
    <row r="5" spans="1:31" ht="15" customHeight="1" x14ac:dyDescent="0.2">
      <c r="A5" s="44">
        <v>45292</v>
      </c>
      <c r="B5" s="45">
        <v>45292</v>
      </c>
      <c r="C5" s="8">
        <v>6801315.4300000006</v>
      </c>
      <c r="D5" s="9"/>
      <c r="E5" s="8">
        <v>383770.87</v>
      </c>
      <c r="F5" s="9"/>
      <c r="G5" s="8"/>
      <c r="H5" s="9">
        <v>-495465.73</v>
      </c>
      <c r="I5" s="8">
        <v>879055.29</v>
      </c>
      <c r="J5" s="9"/>
      <c r="K5" s="8">
        <v>9434392.9900000002</v>
      </c>
      <c r="L5" s="61">
        <v>-4565960.3099999996</v>
      </c>
      <c r="M5" s="62">
        <v>-9922208.6500000004</v>
      </c>
      <c r="N5" s="62">
        <v>2041595.75</v>
      </c>
      <c r="O5" s="62">
        <v>-3385855.95</v>
      </c>
      <c r="P5" s="51">
        <v>198478.98</v>
      </c>
      <c r="Q5" s="8">
        <v>81700.070000000007</v>
      </c>
      <c r="R5" s="61">
        <v>-8641.34</v>
      </c>
      <c r="S5" s="62">
        <v>-180599.58</v>
      </c>
      <c r="T5" s="62">
        <v>283.67</v>
      </c>
      <c r="U5" s="62">
        <v>-52667.57</v>
      </c>
      <c r="V5" s="51"/>
      <c r="W5" s="37"/>
      <c r="X5" s="37">
        <f>SUM(C5:W5)</f>
        <v>1209193.920000002</v>
      </c>
      <c r="Y5" s="37">
        <v>-8613409.7200000007</v>
      </c>
      <c r="AB5" s="8">
        <v>880568.47</v>
      </c>
      <c r="AC5" s="40">
        <v>12045.926914192334</v>
      </c>
      <c r="AD5" s="46">
        <v>73.100930818579911</v>
      </c>
      <c r="AE5" s="9">
        <f t="shared" ref="AE5:AE15" si="0">-AC5*AD5</f>
        <v>-880568.47000004363</v>
      </c>
    </row>
    <row r="6" spans="1:31" ht="15" customHeight="1" x14ac:dyDescent="0.2">
      <c r="A6" s="32">
        <v>45323</v>
      </c>
      <c r="B6" s="33">
        <v>45323</v>
      </c>
      <c r="C6" s="10">
        <v>6115598.4699999997</v>
      </c>
      <c r="D6" s="11"/>
      <c r="E6" s="10">
        <v>148400.92000000001</v>
      </c>
      <c r="F6" s="11"/>
      <c r="G6" s="10"/>
      <c r="H6" s="11">
        <v>-86368.67</v>
      </c>
      <c r="I6" s="10">
        <v>429595.17</v>
      </c>
      <c r="J6" s="11"/>
      <c r="K6" s="10">
        <v>5987447.6600000001</v>
      </c>
      <c r="L6" s="63">
        <v>-6680348.5199999996</v>
      </c>
      <c r="M6" s="64">
        <v>-5253847.8</v>
      </c>
      <c r="N6" s="64">
        <v>2629241.5699999998</v>
      </c>
      <c r="O6" s="64">
        <v>-1941398.1</v>
      </c>
      <c r="P6" s="52">
        <v>209341.29</v>
      </c>
      <c r="Q6" s="10">
        <v>10960.15</v>
      </c>
      <c r="R6" s="63">
        <v>-10497.68</v>
      </c>
      <c r="S6" s="64">
        <v>-97911.360000000001</v>
      </c>
      <c r="T6" s="64">
        <v>2045.34</v>
      </c>
      <c r="U6" s="64">
        <v>-3131.57</v>
      </c>
      <c r="V6" s="52"/>
      <c r="W6" s="16"/>
      <c r="X6" s="37">
        <f t="shared" ref="X6:X13" si="1">SUM(C6:W6)</f>
        <v>1459126.870000001</v>
      </c>
      <c r="Y6" s="37">
        <v>-6651215.7000000002</v>
      </c>
      <c r="AB6" s="10">
        <v>426949.3</v>
      </c>
      <c r="AC6" s="40">
        <v>10099.987420860984</v>
      </c>
      <c r="AD6" s="46">
        <v>42.272260569174783</v>
      </c>
      <c r="AE6" s="9">
        <f t="shared" si="0"/>
        <v>-426949.3000000231</v>
      </c>
    </row>
    <row r="7" spans="1:31" ht="15" customHeight="1" x14ac:dyDescent="0.2">
      <c r="A7" s="44">
        <v>45352</v>
      </c>
      <c r="B7" s="45">
        <v>45352</v>
      </c>
      <c r="C7" s="10">
        <v>8549303.1300000008</v>
      </c>
      <c r="D7" s="11"/>
      <c r="E7" s="10">
        <v>366202.74</v>
      </c>
      <c r="F7" s="11"/>
      <c r="G7" s="10"/>
      <c r="H7" s="11">
        <v>-212166.43</v>
      </c>
      <c r="I7" s="10"/>
      <c r="J7" s="11">
        <v>-201524.55</v>
      </c>
      <c r="K7" s="10">
        <v>7279411.75</v>
      </c>
      <c r="L7" s="63">
        <v>-2034435.18</v>
      </c>
      <c r="M7" s="64">
        <v>-6441768.9900000002</v>
      </c>
      <c r="N7" s="64">
        <v>2630059.96</v>
      </c>
      <c r="O7" s="64">
        <v>-2829443.93</v>
      </c>
      <c r="P7" s="52">
        <v>161475.98000000001</v>
      </c>
      <c r="Q7" s="10">
        <v>5232</v>
      </c>
      <c r="R7" s="63">
        <v>-8865.7099999999991</v>
      </c>
      <c r="S7" s="64">
        <v>-159061.12</v>
      </c>
      <c r="T7" s="64"/>
      <c r="U7" s="64"/>
      <c r="V7" s="52"/>
      <c r="W7" s="16"/>
      <c r="X7" s="37">
        <f t="shared" si="1"/>
        <v>7104419.6500000004</v>
      </c>
      <c r="Y7" s="16">
        <v>-15383207.810000001</v>
      </c>
      <c r="AB7" s="10">
        <v>577583.78</v>
      </c>
      <c r="AC7" s="40">
        <v>10247.423009167725</v>
      </c>
      <c r="AD7" s="46">
        <v>56.36380770885448</v>
      </c>
      <c r="AE7" s="9">
        <f t="shared" si="0"/>
        <v>-577583.78000002063</v>
      </c>
    </row>
    <row r="8" spans="1:31" ht="15" customHeight="1" x14ac:dyDescent="0.2">
      <c r="A8" s="32">
        <v>45383</v>
      </c>
      <c r="B8" s="33">
        <v>45383</v>
      </c>
      <c r="C8" s="10">
        <v>6533590.9799999995</v>
      </c>
      <c r="D8" s="11"/>
      <c r="E8" s="10">
        <v>255424.38999999998</v>
      </c>
      <c r="F8" s="11"/>
      <c r="G8" s="10"/>
      <c r="H8" s="11">
        <v>-209770.57</v>
      </c>
      <c r="I8" s="10">
        <v>392536.4</v>
      </c>
      <c r="J8" s="11"/>
      <c r="K8" s="10">
        <v>4990564.96</v>
      </c>
      <c r="L8" s="63">
        <v>-1444913.75</v>
      </c>
      <c r="M8" s="64">
        <v>-3249547.03</v>
      </c>
      <c r="N8" s="64">
        <v>1070693.8600000001</v>
      </c>
      <c r="O8" s="64">
        <v>-1718593.48</v>
      </c>
      <c r="P8" s="52">
        <v>91440.92</v>
      </c>
      <c r="Q8" s="10">
        <v>5974.53</v>
      </c>
      <c r="R8" s="63">
        <v>-23260.34</v>
      </c>
      <c r="S8" s="64">
        <v>-73408.22</v>
      </c>
      <c r="T8" s="64">
        <v>13279.47</v>
      </c>
      <c r="U8" s="64">
        <v>-69441.5</v>
      </c>
      <c r="V8" s="52"/>
      <c r="W8" s="16"/>
      <c r="X8" s="37">
        <f t="shared" si="1"/>
        <v>6564570.620000002</v>
      </c>
      <c r="Y8" s="16">
        <v>-10850207.220000001</v>
      </c>
      <c r="AB8" s="10">
        <v>1517599.55</v>
      </c>
      <c r="AC8" s="40">
        <v>10107.846364090481</v>
      </c>
      <c r="AD8" s="46">
        <v>150.14074169068482</v>
      </c>
      <c r="AE8" s="9">
        <f t="shared" si="0"/>
        <v>-1517599.5500000366</v>
      </c>
    </row>
    <row r="9" spans="1:31" ht="15" customHeight="1" x14ac:dyDescent="0.2">
      <c r="A9" s="44">
        <v>45413</v>
      </c>
      <c r="B9" s="45">
        <v>45413</v>
      </c>
      <c r="C9" s="10">
        <v>4494418.3</v>
      </c>
      <c r="D9" s="11"/>
      <c r="E9" s="10">
        <v>246238.46</v>
      </c>
      <c r="F9" s="11"/>
      <c r="G9" s="10"/>
      <c r="H9" s="11">
        <v>-446019.99</v>
      </c>
      <c r="I9" s="10">
        <v>195741.68</v>
      </c>
      <c r="J9" s="11"/>
      <c r="K9" s="10">
        <v>3385660.56</v>
      </c>
      <c r="L9" s="63">
        <v>-1542303.32</v>
      </c>
      <c r="M9" s="64">
        <v>-2630480.4500000002</v>
      </c>
      <c r="N9" s="64">
        <v>621368.80000000005</v>
      </c>
      <c r="O9" s="64">
        <v>-1089928.48</v>
      </c>
      <c r="P9" s="52">
        <v>85061.65</v>
      </c>
      <c r="Q9" s="10">
        <v>3513.5</v>
      </c>
      <c r="R9" s="63">
        <v>-28780.18</v>
      </c>
      <c r="S9" s="64">
        <v>-46942.52</v>
      </c>
      <c r="T9" s="64">
        <v>9974.76</v>
      </c>
      <c r="U9" s="64">
        <v>-38726.74</v>
      </c>
      <c r="V9" s="52"/>
      <c r="W9" s="16"/>
      <c r="X9" s="37">
        <f t="shared" si="1"/>
        <v>3218796.0299999984</v>
      </c>
      <c r="Y9" s="16">
        <v>-8437937.2400000002</v>
      </c>
      <c r="AB9" s="10">
        <v>1587078.12</v>
      </c>
      <c r="AC9" s="40">
        <v>10268.202551599841</v>
      </c>
      <c r="AD9" s="46">
        <v>154.56240875894309</v>
      </c>
      <c r="AE9" s="9">
        <f t="shared" si="0"/>
        <v>-1587078.1199999971</v>
      </c>
    </row>
    <row r="10" spans="1:31" ht="15" customHeight="1" x14ac:dyDescent="0.2">
      <c r="A10" s="32">
        <v>45444</v>
      </c>
      <c r="B10" s="33">
        <v>45444</v>
      </c>
      <c r="C10" s="10">
        <v>8660739.4100000001</v>
      </c>
      <c r="D10" s="11"/>
      <c r="E10" s="10">
        <v>415453.69999999995</v>
      </c>
      <c r="F10" s="11"/>
      <c r="G10" s="10"/>
      <c r="H10" s="11">
        <v>-611543.4</v>
      </c>
      <c r="I10" s="10">
        <v>270818.84999999998</v>
      </c>
      <c r="J10" s="11"/>
      <c r="K10" s="10">
        <v>5283083.5199999996</v>
      </c>
      <c r="L10" s="63">
        <v>-738041.71</v>
      </c>
      <c r="M10" s="64">
        <v>-3276737.41</v>
      </c>
      <c r="N10" s="64">
        <v>1502194.6</v>
      </c>
      <c r="O10" s="64">
        <v>-2655258.5299999998</v>
      </c>
      <c r="P10" s="52">
        <v>102359.84</v>
      </c>
      <c r="Q10" s="10">
        <v>10647.95</v>
      </c>
      <c r="R10" s="63">
        <v>-18624.93</v>
      </c>
      <c r="S10" s="64">
        <v>-128553.82</v>
      </c>
      <c r="T10" s="64">
        <v>26987.86</v>
      </c>
      <c r="U10" s="64">
        <v>-8146.69</v>
      </c>
      <c r="V10" s="52"/>
      <c r="W10" s="16"/>
      <c r="X10" s="37">
        <f t="shared" si="1"/>
        <v>8835379.2399999965</v>
      </c>
      <c r="Y10" s="16">
        <v>-12605784.2512972</v>
      </c>
      <c r="AB10" s="10">
        <v>1639182.66</v>
      </c>
      <c r="AC10" s="40">
        <v>10386.970634178044</v>
      </c>
      <c r="AD10" s="46">
        <v>157.81142719382092</v>
      </c>
      <c r="AE10" s="9">
        <f t="shared" si="0"/>
        <v>-1639182.6599999443</v>
      </c>
    </row>
    <row r="11" spans="1:31" ht="15" customHeight="1" x14ac:dyDescent="0.2">
      <c r="A11" s="44">
        <v>45474</v>
      </c>
      <c r="B11" s="45">
        <v>45474</v>
      </c>
      <c r="C11" s="10">
        <v>3694163.23</v>
      </c>
      <c r="D11" s="11"/>
      <c r="E11" s="10">
        <v>8232.11</v>
      </c>
      <c r="F11" s="11"/>
      <c r="G11" s="10"/>
      <c r="H11" s="11">
        <v>-785653.86</v>
      </c>
      <c r="I11" s="10">
        <v>751717.78</v>
      </c>
      <c r="J11" s="11"/>
      <c r="K11" s="10">
        <v>3108829.9</v>
      </c>
      <c r="L11" s="63">
        <v>-898352.62</v>
      </c>
      <c r="M11" s="64">
        <v>-3377494.79</v>
      </c>
      <c r="N11" s="64">
        <v>700240.53</v>
      </c>
      <c r="O11" s="64">
        <v>-1510962.16</v>
      </c>
      <c r="P11" s="52">
        <v>140887.79</v>
      </c>
      <c r="Q11" s="10"/>
      <c r="R11" s="63">
        <v>-12695.85</v>
      </c>
      <c r="S11" s="64">
        <v>-12246.05</v>
      </c>
      <c r="T11" s="64">
        <v>7913.8</v>
      </c>
      <c r="U11" s="64">
        <v>-3992.08</v>
      </c>
      <c r="V11" s="52"/>
      <c r="W11" s="16"/>
      <c r="X11" s="37">
        <f t="shared" si="1"/>
        <v>1810587.7300000002</v>
      </c>
      <c r="Y11" s="16">
        <v>-7411534.3799999999</v>
      </c>
      <c r="AB11" s="10">
        <v>1473925.84</v>
      </c>
      <c r="AC11" s="40">
        <v>10448.882606023237</v>
      </c>
      <c r="AD11" s="46">
        <v>141.06061820909997</v>
      </c>
      <c r="AE11" s="9">
        <f t="shared" si="0"/>
        <v>-1473925.8399999493</v>
      </c>
    </row>
    <row r="12" spans="1:31" ht="15" customHeight="1" x14ac:dyDescent="0.2">
      <c r="A12" s="32">
        <v>45505</v>
      </c>
      <c r="B12" s="33">
        <v>45505</v>
      </c>
      <c r="C12" s="10">
        <v>5388078.5099999998</v>
      </c>
      <c r="D12" s="11"/>
      <c r="E12" s="10"/>
      <c r="F12" s="11">
        <v>-4847.67</v>
      </c>
      <c r="G12" s="10"/>
      <c r="H12" s="11">
        <v>-265698.42</v>
      </c>
      <c r="I12" s="10">
        <v>1197059.3799999999</v>
      </c>
      <c r="J12" s="11"/>
      <c r="K12" s="10">
        <v>3960833.16</v>
      </c>
      <c r="L12" s="63">
        <v>-718987.28</v>
      </c>
      <c r="M12" s="64">
        <v>-5567639.1900000004</v>
      </c>
      <c r="N12" s="64">
        <v>202211.47</v>
      </c>
      <c r="O12" s="64">
        <v>-1535510.62</v>
      </c>
      <c r="P12" s="52">
        <v>93947.14</v>
      </c>
      <c r="Q12" s="10"/>
      <c r="R12" s="63">
        <v>-579.57000000000005</v>
      </c>
      <c r="S12" s="64"/>
      <c r="T12" s="64"/>
      <c r="U12" s="64"/>
      <c r="V12" s="52"/>
      <c r="W12" s="16"/>
      <c r="X12" s="37">
        <f t="shared" si="1"/>
        <v>2748866.9100000015</v>
      </c>
      <c r="Y12" s="16">
        <v>-6675346.6799999997</v>
      </c>
      <c r="AB12" s="10">
        <v>1246540.45</v>
      </c>
      <c r="AC12" s="40">
        <v>9327.045620942381</v>
      </c>
      <c r="AD12" s="46">
        <v>133.64794176637182</v>
      </c>
      <c r="AE12" s="9">
        <f t="shared" si="0"/>
        <v>-1246540.4500000007</v>
      </c>
    </row>
    <row r="13" spans="1:31" ht="15" customHeight="1" x14ac:dyDescent="0.2">
      <c r="A13" s="44">
        <v>45536</v>
      </c>
      <c r="B13" s="45">
        <v>45536</v>
      </c>
      <c r="C13" s="10">
        <v>5445449.8200000003</v>
      </c>
      <c r="D13" s="11"/>
      <c r="E13" s="10">
        <v>119326.24</v>
      </c>
      <c r="F13" s="11"/>
      <c r="G13" s="10"/>
      <c r="H13" s="11">
        <v>-278453.53999999998</v>
      </c>
      <c r="I13" s="10">
        <v>791656.43</v>
      </c>
      <c r="J13" s="11"/>
      <c r="K13" s="10">
        <v>2929723.72</v>
      </c>
      <c r="L13" s="63">
        <v>-657312.28</v>
      </c>
      <c r="M13" s="64">
        <v>-4854013.2699999996</v>
      </c>
      <c r="N13" s="64">
        <v>361911.63</v>
      </c>
      <c r="O13" s="64">
        <v>-1392426</v>
      </c>
      <c r="P13" s="52">
        <v>57905.760000000002</v>
      </c>
      <c r="Q13" s="10"/>
      <c r="R13" s="63">
        <v>-871.2</v>
      </c>
      <c r="S13" s="64">
        <v>-41338.559999999998</v>
      </c>
      <c r="T13" s="64">
        <v>649.44000000000005</v>
      </c>
      <c r="U13" s="64"/>
      <c r="V13" s="52"/>
      <c r="W13" s="16"/>
      <c r="X13" s="37">
        <f t="shared" si="1"/>
        <v>2482208.1899999995</v>
      </c>
      <c r="Y13" s="16">
        <v>-7804007.7999999998</v>
      </c>
      <c r="AB13" s="10">
        <v>1699226.57</v>
      </c>
      <c r="AC13" s="40">
        <v>9753.9298293719221</v>
      </c>
      <c r="AD13" s="46">
        <v>174.20943145224177</v>
      </c>
      <c r="AE13" s="9">
        <f t="shared" si="0"/>
        <v>-1699226.5699999442</v>
      </c>
    </row>
    <row r="14" spans="1:31" ht="15" customHeight="1" x14ac:dyDescent="0.2">
      <c r="A14" s="32">
        <v>45566</v>
      </c>
      <c r="B14" s="33">
        <v>45566</v>
      </c>
      <c r="C14" s="10">
        <v>3278123.02</v>
      </c>
      <c r="D14" s="11"/>
      <c r="E14" s="10">
        <v>57013.89</v>
      </c>
      <c r="F14" s="11"/>
      <c r="G14" s="10"/>
      <c r="H14" s="11">
        <v>-822504.82</v>
      </c>
      <c r="I14" s="10">
        <v>832900.34</v>
      </c>
      <c r="J14" s="11"/>
      <c r="K14" s="10">
        <v>3430217.47</v>
      </c>
      <c r="L14" s="63">
        <v>-656915.6</v>
      </c>
      <c r="M14" s="64">
        <v>-5166396.3899999997</v>
      </c>
      <c r="N14" s="64">
        <v>89732.56</v>
      </c>
      <c r="O14" s="64">
        <v>-604374.62</v>
      </c>
      <c r="P14" s="52">
        <v>37381.620000000003</v>
      </c>
      <c r="Q14" s="10">
        <v>8294.01</v>
      </c>
      <c r="R14" s="63"/>
      <c r="S14" s="64">
        <v>-55537.54</v>
      </c>
      <c r="T14" s="64"/>
      <c r="U14" s="64">
        <v>-2089.2199999999998</v>
      </c>
      <c r="V14" s="52"/>
      <c r="W14" s="16"/>
      <c r="X14" s="37">
        <f>SUM(C14:W14)</f>
        <v>425844.72000000119</v>
      </c>
      <c r="Y14" s="16">
        <v>-4231291.68</v>
      </c>
      <c r="AB14" s="10">
        <v>853015.9</v>
      </c>
      <c r="AC14" s="40">
        <v>10954.944340237316</v>
      </c>
      <c r="AD14" s="46">
        <v>77.865836056037523</v>
      </c>
      <c r="AE14" s="9">
        <f t="shared" si="0"/>
        <v>-853015.89999993506</v>
      </c>
    </row>
    <row r="15" spans="1:31" ht="15" customHeight="1" x14ac:dyDescent="0.2">
      <c r="A15" s="44">
        <v>45597</v>
      </c>
      <c r="B15" s="45">
        <v>45597</v>
      </c>
      <c r="C15" s="10">
        <v>4303419.7300000004</v>
      </c>
      <c r="D15" s="11"/>
      <c r="E15" s="10">
        <v>348404.73</v>
      </c>
      <c r="F15" s="11"/>
      <c r="G15" s="10"/>
      <c r="H15" s="11">
        <v>-202724.3</v>
      </c>
      <c r="I15" s="10">
        <v>1209531.33</v>
      </c>
      <c r="J15" s="11"/>
      <c r="K15" s="10">
        <v>6575068.8700000001</v>
      </c>
      <c r="L15" s="63">
        <v>-65598.33</v>
      </c>
      <c r="M15" s="64">
        <v>-5842527.9400000004</v>
      </c>
      <c r="N15" s="64">
        <v>100509.45</v>
      </c>
      <c r="O15" s="64">
        <v>-987207.04</v>
      </c>
      <c r="P15" s="52">
        <v>53824.84</v>
      </c>
      <c r="Q15" s="10">
        <v>12164.67</v>
      </c>
      <c r="R15" s="63"/>
      <c r="S15" s="64">
        <v>-263839.25</v>
      </c>
      <c r="T15" s="64"/>
      <c r="U15" s="64">
        <v>-1309.95</v>
      </c>
      <c r="V15" s="52"/>
      <c r="W15" s="16"/>
      <c r="X15" s="37">
        <f>SUM(C15:W15)</f>
        <v>5239716.8100000005</v>
      </c>
      <c r="Y15" s="16">
        <v>-9860936.4299999997</v>
      </c>
      <c r="AB15" s="10">
        <v>696782.03</v>
      </c>
      <c r="AC15" s="40">
        <v>10412.517694781674</v>
      </c>
      <c r="AD15" s="46">
        <v>66.917728298234422</v>
      </c>
      <c r="AE15" s="9">
        <f t="shared" si="0"/>
        <v>-696782.02999995835</v>
      </c>
    </row>
    <row r="16" spans="1:31" ht="15" customHeight="1" thickBot="1" x14ac:dyDescent="0.25">
      <c r="A16" s="32">
        <v>45627</v>
      </c>
      <c r="B16" s="33">
        <v>45627</v>
      </c>
      <c r="C16" s="12">
        <v>10432574.450000001</v>
      </c>
      <c r="D16" s="13"/>
      <c r="E16" s="12">
        <v>119086.78000000001</v>
      </c>
      <c r="F16" s="13"/>
      <c r="G16" s="12">
        <v>190403.06</v>
      </c>
      <c r="H16" s="13"/>
      <c r="I16" s="12">
        <v>1449059.67</v>
      </c>
      <c r="J16" s="13"/>
      <c r="K16" s="12">
        <v>6089521.6699999999</v>
      </c>
      <c r="L16" s="65">
        <v>-25160.65</v>
      </c>
      <c r="M16" s="66">
        <v>-4487064.5999999996</v>
      </c>
      <c r="N16" s="66">
        <v>2285397.48</v>
      </c>
      <c r="O16" s="66">
        <v>-2597185.2999999998</v>
      </c>
      <c r="P16" s="53">
        <v>21974.42</v>
      </c>
      <c r="Q16" s="12">
        <v>1.26</v>
      </c>
      <c r="R16" s="65">
        <v>-4785.49</v>
      </c>
      <c r="S16" s="66">
        <v>-63980.99</v>
      </c>
      <c r="T16" s="66"/>
      <c r="U16" s="66">
        <v>-1752.35</v>
      </c>
      <c r="V16" s="53"/>
      <c r="W16" s="17"/>
      <c r="X16" s="37">
        <f t="shared" ref="X16" si="2">SUM(C16:W16)</f>
        <v>13408089.410000006</v>
      </c>
      <c r="Y16" s="16">
        <v>-20504123.5</v>
      </c>
      <c r="AB16" s="10">
        <v>842159.29</v>
      </c>
      <c r="AC16" s="40">
        <v>10769.314004125543</v>
      </c>
      <c r="AD16" s="46">
        <v>78.199901096522538</v>
      </c>
      <c r="AE16" s="9">
        <f>-AC16*AD16</f>
        <v>-842159.29000001261</v>
      </c>
    </row>
    <row r="17" spans="1:31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73696774.480000004</v>
      </c>
      <c r="D17" s="15">
        <f t="shared" si="3"/>
        <v>0</v>
      </c>
      <c r="E17" s="14">
        <f t="shared" si="3"/>
        <v>2467554.8299999996</v>
      </c>
      <c r="F17" s="15">
        <f t="shared" si="3"/>
        <v>-4847.67</v>
      </c>
      <c r="G17" s="14">
        <f t="shared" si="3"/>
        <v>190403.06</v>
      </c>
      <c r="H17" s="15">
        <f t="shared" si="3"/>
        <v>-4416369.7299999995</v>
      </c>
      <c r="I17" s="14">
        <f t="shared" ref="I17:M17" si="4">SUM(I5:I16)</f>
        <v>8399672.3200000003</v>
      </c>
      <c r="J17" s="15">
        <f t="shared" si="4"/>
        <v>-201524.55</v>
      </c>
      <c r="K17" s="14">
        <f t="shared" si="4"/>
        <v>62454756.229999997</v>
      </c>
      <c r="L17" s="67">
        <f>SUM(L5:L16)</f>
        <v>-20028329.550000001</v>
      </c>
      <c r="M17" s="68">
        <f t="shared" si="4"/>
        <v>-60069726.509999998</v>
      </c>
      <c r="N17" s="68">
        <f t="shared" ref="N17:Y17" si="5">SUM(N5:N16)</f>
        <v>14235157.660000002</v>
      </c>
      <c r="O17" s="68">
        <f t="shared" si="5"/>
        <v>-22248144.210000001</v>
      </c>
      <c r="P17" s="54">
        <f t="shared" si="5"/>
        <v>1254080.2300000002</v>
      </c>
      <c r="Q17" s="14">
        <f t="shared" si="5"/>
        <v>138488.14000000001</v>
      </c>
      <c r="R17" s="67">
        <f>SUM(R5:R16)</f>
        <v>-117602.29000000001</v>
      </c>
      <c r="S17" s="68">
        <f t="shared" si="5"/>
        <v>-1123419.0100000002</v>
      </c>
      <c r="T17" s="68">
        <f t="shared" si="5"/>
        <v>61134.340000000004</v>
      </c>
      <c r="U17" s="68">
        <f t="shared" si="5"/>
        <v>-181257.67</v>
      </c>
      <c r="V17" s="54">
        <f t="shared" si="5"/>
        <v>0</v>
      </c>
      <c r="W17" s="18">
        <f t="shared" si="5"/>
        <v>0</v>
      </c>
      <c r="X17" s="36">
        <f t="shared" si="5"/>
        <v>54506800.100000001</v>
      </c>
      <c r="Y17" s="36">
        <f t="shared" si="5"/>
        <v>-119029002.4112972</v>
      </c>
      <c r="AB17" s="14">
        <f>SUM(AB5:AB16)</f>
        <v>13440611.960000001</v>
      </c>
      <c r="AC17" s="21"/>
      <c r="AD17" s="21"/>
      <c r="AE17" s="15">
        <f t="shared" ref="AE17" si="6">SUM(AE5:AE16)</f>
        <v>-13440611.959999865</v>
      </c>
    </row>
    <row r="18" spans="1:31" x14ac:dyDescent="0.2">
      <c r="C18" s="3"/>
      <c r="D18" s="3"/>
      <c r="E18" s="3"/>
      <c r="F18" s="3"/>
      <c r="I18" s="48"/>
    </row>
    <row r="19" spans="1:31" x14ac:dyDescent="0.2">
      <c r="C19" s="3"/>
      <c r="D19" s="3"/>
      <c r="I19" s="48"/>
    </row>
    <row r="20" spans="1:31" x14ac:dyDescent="0.2">
      <c r="C20" s="3"/>
      <c r="I20" s="48"/>
      <c r="AB20" s="48"/>
    </row>
    <row r="21" spans="1:31" x14ac:dyDescent="0.2">
      <c r="I21" s="48"/>
      <c r="AB21" s="48"/>
    </row>
    <row r="22" spans="1:31" x14ac:dyDescent="0.2">
      <c r="I22" s="48"/>
      <c r="AB22" s="48"/>
    </row>
    <row r="23" spans="1:31" x14ac:dyDescent="0.2">
      <c r="AB23" s="48"/>
    </row>
    <row r="24" spans="1:31" x14ac:dyDescent="0.2">
      <c r="I24" s="48"/>
      <c r="AB24" s="48"/>
    </row>
    <row r="25" spans="1:31" x14ac:dyDescent="0.2">
      <c r="I25" s="48"/>
      <c r="Y25" s="48"/>
      <c r="AB25" s="48"/>
    </row>
    <row r="26" spans="1:31" x14ac:dyDescent="0.2">
      <c r="I26" s="48"/>
      <c r="AB26" s="48"/>
    </row>
    <row r="27" spans="1:31" x14ac:dyDescent="0.2">
      <c r="AB27" s="48"/>
    </row>
    <row r="28" spans="1:31" x14ac:dyDescent="0.2">
      <c r="AB28" s="48"/>
    </row>
    <row r="29" spans="1:31" x14ac:dyDescent="0.2">
      <c r="AB29" s="48"/>
    </row>
    <row r="30" spans="1:31" x14ac:dyDescent="0.2">
      <c r="AB30" s="48"/>
    </row>
    <row r="31" spans="1:31" x14ac:dyDescent="0.2">
      <c r="AB31" s="48"/>
    </row>
    <row r="32" spans="1:31" x14ac:dyDescent="0.2">
      <c r="AB32" s="48"/>
    </row>
    <row r="33" spans="28:28" x14ac:dyDescent="0.2">
      <c r="AB33" s="48"/>
    </row>
    <row r="34" spans="28:28" x14ac:dyDescent="0.2">
      <c r="AB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X15: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2025-02-07T09:37:30Z</dcterms:modified>
</cp:coreProperties>
</file>